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20" activeTab="1"/>
  </bookViews>
  <sheets>
    <sheet name="Summary" sheetId="1" r:id="rId1"/>
    <sheet name="Interfaces" sheetId="2" r:id="rId2"/>
    <sheet name="Check Writers" sheetId="3" r:id="rId3"/>
  </sheets>
  <definedNames>
    <definedName name="_xlnm.Print_Area" localSheetId="2">'Check Writers'!$A:$M</definedName>
    <definedName name="_xlnm.Print_Area" localSheetId="1">'Interfaces'!$A:$P</definedName>
    <definedName name="_xlnm.Print_Titles" localSheetId="2">'Check Writers'!$1:$1</definedName>
    <definedName name="_xlnm.Print_Titles" localSheetId="1">'Interfaces'!$2:$2</definedName>
    <definedName name="Z_09AC4C81_0180_11D3_B143_006008BE28E9_.wvu.FilterData" localSheetId="1" hidden="1">'Interfaces'!$B$2:$Q$60</definedName>
    <definedName name="Z_1200AA66_FBD4_11D2_B0DA_00104B9E592E_.wvu.FilterData" localSheetId="2" hidden="1">'Check Writers'!$B$1:$AJ$120</definedName>
    <definedName name="Z_1200AA66_FBD4_11D2_B0DA_00104B9E592E_.wvu.FilterData" localSheetId="1" hidden="1">'Interfaces'!$B$2:$Q$47</definedName>
    <definedName name="Z_1A7F179D_2259_11D3_B0E4_00104B9E592E_.wvu.FilterData" localSheetId="2" hidden="1">'Check Writers'!$B$1:$CJ$122</definedName>
    <definedName name="Z_1A7F17A0_2259_11D3_B0E4_00104B9E592E_.wvu.FilterData" localSheetId="2" hidden="1">'Check Writers'!$B$1:$CJ$122</definedName>
    <definedName name="Z_1A7F17A6_2259_11D3_B0E4_00104B9E592E_.wvu.FilterData" localSheetId="2" hidden="1">'Check Writers'!$A$1:$CJ$122</definedName>
    <definedName name="Z_1EEC834C_23FF_11D3_B0E4_00104B9E592E_.wvu.FilterData" localSheetId="1" hidden="1">'Interfaces'!$A$2:$AK$49</definedName>
    <definedName name="Z_25788532_0866_11D3_B0E1_00104B9E592E_.wvu.FilterData" localSheetId="2" hidden="1">'Check Writers'!$B$1:$AJ$120</definedName>
    <definedName name="Z_25788532_0866_11D3_B0E1_00104B9E592E_.wvu.FilterData" localSheetId="1" hidden="1">'Interfaces'!$B$2:$Q$47</definedName>
    <definedName name="Z_2C082ADE_1AC7_11D3_B0E3_00104B9E592E_.wvu.FilterData" localSheetId="2" hidden="1">'Check Writers'!$B$1:$CJ$120</definedName>
    <definedName name="Z_2C082ADE_1AC7_11D3_B0E3_00104B9E592E_.wvu.FilterData" localSheetId="1" hidden="1">'Interfaces'!$A$2:$A$69</definedName>
    <definedName name="Z_2C082AE6_1AC7_11D3_B0E3_00104B9E592E_.wvu.FilterData" localSheetId="2" hidden="1">'Check Writers'!$B$1:$CJ$120</definedName>
    <definedName name="Z_2C082AE8_1AC7_11D3_B0E3_00104B9E592E_.wvu.FilterData" localSheetId="2" hidden="1">'Check Writers'!$B$1:$CJ$120</definedName>
    <definedName name="Z_2C082AEA_1AC7_11D3_B0E3_00104B9E592E_.wvu.FilterData" localSheetId="1" hidden="1">'Interfaces'!$A$2:$A$69</definedName>
    <definedName name="Z_2C082AF4_1AC7_11D3_B0E3_00104B9E592E_.wvu.FilterData" localSheetId="1" hidden="1">'Interfaces'!$A$2:$A$69</definedName>
    <definedName name="Z_2C082AF9_1AC7_11D3_B0E3_00104B9E592E_.wvu.FilterData" localSheetId="1" hidden="1">'Interfaces'!$A$2:$A$69</definedName>
    <definedName name="Z_2C082B07_1AC7_11D3_B0E3_00104B9E592E_.wvu.FilterData" localSheetId="1" hidden="1">'Interfaces'!$A$2:$A$69</definedName>
    <definedName name="Z_2C082B0B_1AC7_11D3_B0E3_00104B9E592E_.wvu.FilterData" localSheetId="2" hidden="1">'Check Writers'!$B$1:$CJ$122</definedName>
    <definedName name="Z_2C082B0D_1AC7_11D3_B0E3_00104B9E592E_.wvu.FilterData" localSheetId="2" hidden="1">'Check Writers'!$B$1:$CJ$122</definedName>
    <definedName name="Z_2C082B0D_1AC7_11D3_B0E3_00104B9E592E_.wvu.FilterData" localSheetId="1" hidden="1">'Interfaces'!$B$2:$AK$49</definedName>
    <definedName name="Z_2C082B0F_1AC7_11D3_B0E3_00104B9E592E_.wvu.FilterData" localSheetId="2" hidden="1">'Check Writers'!$B$1:$CJ$122</definedName>
    <definedName name="Z_2C082B0F_1AC7_11D3_B0E3_00104B9E592E_.wvu.FilterData" localSheetId="1" hidden="1">'Interfaces'!$B$2:$AK$49</definedName>
    <definedName name="Z_3E431DFA_0225_11D3_B0DC_00104B9E592E_.wvu.FilterData" localSheetId="2" hidden="1">'Check Writers'!$B$1:$AJ$120</definedName>
    <definedName name="Z_3E431E0A_0225_11D3_B0DC_00104B9E592E_.wvu.FilterData" localSheetId="2" hidden="1">'Check Writers'!$B$1:$AJ$120</definedName>
    <definedName name="Z_3EBE6BC4_129F_11D3_B0E2_00104B9E592E_.wvu.FilterData" localSheetId="2" hidden="1">'Check Writers'!$B$1:$AJ$120</definedName>
    <definedName name="Z_3EBE6BC9_129F_11D3_B0E2_00104B9E592E_.wvu.FilterData" localSheetId="1" hidden="1">'Interfaces'!$B$2:$AK$48</definedName>
    <definedName name="Z_3EBE6BCB_129F_11D3_B0E2_00104B9E592E_.wvu.FilterData" localSheetId="1" hidden="1">'Interfaces'!$B$2:$AK$48</definedName>
    <definedName name="Z_3EBE6BCD_129F_11D3_B0E2_00104B9E592E_.wvu.FilterData" localSheetId="2" hidden="1">'Check Writers'!$B$1:$AJ$120</definedName>
    <definedName name="Z_3EBE6BD7_129F_11D3_B0E2_00104B9E592E_.wvu.FilterData" localSheetId="2" hidden="1">'Check Writers'!$B$1:$CJ$120</definedName>
    <definedName name="Z_3EBE6BD7_129F_11D3_B0E2_00104B9E592E_.wvu.FilterData" localSheetId="1" hidden="1">'Interfaces'!$B$2:$AK$48</definedName>
    <definedName name="Z_4E35F1A3_19A6_11D3_9299_00C04F70D98C_.wvu.FilterData" localSheetId="1" hidden="1">'Interfaces'!$A$2:$A$69</definedName>
    <definedName name="Z_4E35F1A4_19A6_11D3_9299_00C04F70D98C_.wvu.FilterData" localSheetId="2" hidden="1">'Check Writers'!$B$1:$CJ$122</definedName>
    <definedName name="Z_4E35F1A4_19A6_11D3_9299_00C04F70D98C_.wvu.FilterData" localSheetId="1" hidden="1">'Interfaces'!$B$2:$AK$49</definedName>
    <definedName name="Z_4E35F1A5_19A6_11D3_9299_00C04F70D98C_.wvu.FilterData" localSheetId="1" hidden="1">'Interfaces'!$A$2:$A$69</definedName>
    <definedName name="Z_4E35F1A8_19A6_11D3_9299_00C04F70D98C_.wvu.FilterData" localSheetId="2" hidden="1">'Check Writers'!$B$1:$CJ$120</definedName>
    <definedName name="Z_4E35F1A8_19A6_11D3_9299_00C04F70D98C_.wvu.FilterData" localSheetId="1" hidden="1">'Interfaces'!$A$2:$A$69</definedName>
    <definedName name="Z_4E35F1AA_19A6_11D3_9299_00C04F70D98C_.wvu.FilterData" localSheetId="2" hidden="1">'Check Writers'!$B$1:$CJ$120</definedName>
    <definedName name="Z_4E35F1AC_19A6_11D3_9299_00C04F70D98C_.wvu.FilterData" localSheetId="2" hidden="1">'Check Writers'!$B$1:$CJ$120</definedName>
    <definedName name="Z_4E35F1AC_19A6_11D3_9299_00C04F70D98C_.wvu.FilterData" localSheetId="1" hidden="1">'Interfaces'!$A$2:$A$69</definedName>
    <definedName name="Z_4E35F1AE_19A6_11D3_9299_00C04F70D98C_.wvu.FilterData" localSheetId="2" hidden="1">'Check Writers'!$B$1:$CJ$120</definedName>
    <definedName name="Z_4E35F1AE_19A6_11D3_9299_00C04F70D98C_.wvu.FilterData" localSheetId="1" hidden="1">'Interfaces'!$A$2:$A$69</definedName>
    <definedName name="Z_4E35F1B3_19A6_11D3_9299_00C04F70D98C_.wvu.FilterData" localSheetId="2" hidden="1">'Check Writers'!$B$1:$CJ$120</definedName>
    <definedName name="Z_4E35F1B5_19A6_11D3_9299_00C04F70D98C_.wvu.FilterData" localSheetId="2" hidden="1">'Check Writers'!$B$1:$CJ$120</definedName>
    <definedName name="Z_69CAEC92_F71C_11D2_B0DA_00104B9E592E_.wvu.FilterData" localSheetId="1" hidden="1">'Interfaces'!$B$2:$Q$47</definedName>
    <definedName name="Z_771CE904_0A21_11D3_B0E2_00104B9E592E_.wvu.FilterData" localSheetId="2" hidden="1">'Check Writers'!$B$1:$AJ$120</definedName>
    <definedName name="Z_771CE904_0A21_11D3_B0E2_00104B9E592E_.wvu.FilterData" localSheetId="1" hidden="1">'Interfaces'!$B$2:$Q$47</definedName>
    <definedName name="Z_771CE90C_0A21_11D3_B0E2_00104B9E592E_.wvu.FilterData" localSheetId="1" hidden="1">'Interfaces'!$B$2:$Q$47</definedName>
    <definedName name="Z_771CE910_0A21_11D3_B0E2_00104B9E592E_.wvu.FilterData" localSheetId="2" hidden="1">'Check Writers'!$B$1:$AJ$120</definedName>
    <definedName name="Z_771CE910_0A21_11D3_B0E2_00104B9E592E_.wvu.FilterData" localSheetId="1" hidden="1">'Interfaces'!$B$2:$Q$47</definedName>
    <definedName name="Z_86C061C0_0215_11D3_8DEA_006008C06991_.wvu.FilterData" localSheetId="2" hidden="1">'Check Writers'!$B$1:$AJ$120</definedName>
    <definedName name="Z_86C061C0_0215_11D3_8DEA_006008C06991_.wvu.FilterData" localSheetId="1" hidden="1">'Interfaces'!$B$2:$Q$60</definedName>
    <definedName name="Z_86C54160_F0CA_11D2_9299_00C04F70D98C_.wvu.Cols" localSheetId="2" hidden="1">'Check Writers'!$BR:$CH</definedName>
    <definedName name="Z_86C54160_F0CA_11D2_9299_00C04F70D98C_.wvu.FilterData" localSheetId="2" hidden="1">'Check Writers'!$B$1:$CJ$120</definedName>
    <definedName name="Z_86C54160_F0CA_11D2_9299_00C04F70D98C_.wvu.FilterData" localSheetId="1" hidden="1">'Interfaces'!$A$2:$A$69</definedName>
    <definedName name="Z_913AEE22_E161_11D2_B0CD_00104B9E592E_.wvu.FilterData" localSheetId="2" hidden="1">'Check Writers'!$A$1:$CJ$123</definedName>
    <definedName name="Z_913AEE22_E161_11D2_B0CD_00104B9E592E_.wvu.FilterData" localSheetId="1" hidden="1">'Interfaces'!$A$2:$AK$49</definedName>
    <definedName name="Z_913AEE22_E161_11D2_B0CD_00104B9E592E_.wvu.PrintArea" localSheetId="2" hidden="1">'Check Writers'!$A:$M</definedName>
    <definedName name="Z_913AEE22_E161_11D2_B0CD_00104B9E592E_.wvu.PrintArea" localSheetId="1" hidden="1">'Interfaces'!$A:$P</definedName>
    <definedName name="Z_913AEE22_E161_11D2_B0CD_00104B9E592E_.wvu.PrintTitles" localSheetId="2" hidden="1">'Check Writers'!$1:$1</definedName>
    <definedName name="Z_913AEE22_E161_11D2_B0CD_00104B9E592E_.wvu.PrintTitles" localSheetId="1" hidden="1">'Interfaces'!$2:$2</definedName>
    <definedName name="Z_9D2738A0_1479_11D3_B0E3_00104B9E592E_.wvu.FilterData" localSheetId="1" hidden="1">'Interfaces'!$A$2:$A$69</definedName>
    <definedName name="Z_9D2738B7_1479_11D3_B0E3_00104B9E592E_.wvu.FilterData" localSheetId="2" hidden="1">'Check Writers'!$B$1:$CJ$120</definedName>
    <definedName name="Z_9D2738D6_1479_11D3_B0E3_00104B9E592E_.wvu.FilterData" localSheetId="2" hidden="1">'Check Writers'!$B$1:$CJ$120</definedName>
    <definedName name="Z_9ED537C4_E6B0_11D2_B12B_006008BE28E9_.wvu.FilterData" localSheetId="2" hidden="1">'Check Writers'!$B$1:$M$21</definedName>
    <definedName name="Z_9ED537C4_E6B0_11D2_B12B_006008BE28E9_.wvu.FilterData" localSheetId="1" hidden="1">'Interfaces'!$B$2:$P$45</definedName>
    <definedName name="Z_A38FDB54_E5FF_11D2_B0CF_00104B9E592E_.wvu.FilterData" localSheetId="2" hidden="1">'Check Writers'!$B$1:$M$21</definedName>
    <definedName name="Z_A3B31AA1_091A_11D3_9299_00C04F70D98C_.wvu.FilterData" localSheetId="2" hidden="1">'Check Writers'!$B$1:$AJ$120</definedName>
    <definedName name="Z_A4E5D423_1906_11D3_9299_00C04F70D98C_.wvu.FilterData" localSheetId="2" hidden="1">'Check Writers'!$B$1:$CJ$120</definedName>
    <definedName name="Z_A4E5D423_1906_11D3_9299_00C04F70D98C_.wvu.FilterData" localSheetId="1" hidden="1">'Interfaces'!$A$2:$A$69</definedName>
    <definedName name="Z_A6E37751_F11E_11D2_B134_006008BE28E9_.wvu.FilterData" localSheetId="2" hidden="1">'Check Writers'!$B$1:$AJ$120</definedName>
    <definedName name="Z_A6E37753_F11E_11D2_B134_006008BE28E9_.wvu.FilterData" localSheetId="1" hidden="1">'Interfaces'!$B$2:$Q$47</definedName>
    <definedName name="Z_A92B611B_ED1C_11D2_B0D3_00104B9E592E_.wvu.FilterData" localSheetId="1" hidden="1">'Interfaces'!$B$2:$Q$47</definedName>
    <definedName name="Z_AC94C061_1A72_11D3_9299_00C04F70D98C_.wvu.FilterData" localSheetId="2" hidden="1">'Check Writers'!$B$1:$CJ$120</definedName>
    <definedName name="Z_AC94C063_1A72_11D3_9299_00C04F70D98C_.wvu.FilterData" localSheetId="2" hidden="1">'Check Writers'!$B$1:$CJ$120</definedName>
    <definedName name="Z_AC94C063_1A72_11D3_9299_00C04F70D98C_.wvu.FilterData" localSheetId="1" hidden="1">'Interfaces'!$A$2:$A$69</definedName>
    <definedName name="Z_ADD71422_EB7D_11D2_B0D1_00104B9E592E_.wvu.FilterData" localSheetId="2" hidden="1">'Check Writers'!$B$1:$AJ$21</definedName>
    <definedName name="Z_ADD71422_EB7D_11D2_B0D1_00104B9E592E_.wvu.FilterData" localSheetId="1" hidden="1">'Interfaces'!$B$2:$Q$47</definedName>
    <definedName name="Z_B4E233A1_0A24_11D3_9299_00C04F70D98C_.wvu.Cols" localSheetId="1" hidden="1">'Interfaces'!#REF!,'Interfaces'!#REF!,'Interfaces'!#REF!,'Interfaces'!$W:$AK</definedName>
    <definedName name="Z_B4E233A1_0A24_11D3_9299_00C04F70D98C_.wvu.FilterData" localSheetId="2" hidden="1">'Check Writers'!$B$1:$AJ$120</definedName>
    <definedName name="Z_B4E233A2_0A24_11D3_9299_00C04F70D98C_.wvu.FilterData" localSheetId="2" hidden="1">'Check Writers'!$B$1:$AJ$120</definedName>
    <definedName name="Z_B79E8221_0D11_11D3_9299_00C04F70D98C_.wvu.FilterData" localSheetId="2" hidden="1">'Check Writers'!$B$1:$AJ$120</definedName>
    <definedName name="Z_C695C721_2255_11D3_B168_006008BE28E9_.wvu.FilterData" localSheetId="2" hidden="1">'Check Writers'!$B$1:$CJ$122</definedName>
    <definedName name="Z_CE6224A0_F103_11D2_A505_006097131DC3_.wvu.FilterData" localSheetId="2" hidden="1">'Check Writers'!$B$1:$CJ$122</definedName>
    <definedName name="Z_CE6224A0_F103_11D2_A505_006097131DC3_.wvu.FilterData" localSheetId="1" hidden="1">'Interfaces'!$B$2:$AK$49</definedName>
  </definedNames>
  <calcPr fullCalcOnLoad="1"/>
</workbook>
</file>

<file path=xl/sharedStrings.xml><?xml version="1.0" encoding="utf-8"?>
<sst xmlns="http://schemas.openxmlformats.org/spreadsheetml/2006/main" count="5175" uniqueCount="1319">
  <si>
    <t>Treasury -for employee child support -A (Treasury as agency)</t>
  </si>
  <si>
    <t>1AA</t>
  </si>
  <si>
    <t>1AB</t>
  </si>
  <si>
    <t>1A</t>
  </si>
  <si>
    <t>1AC</t>
  </si>
  <si>
    <t>1AD</t>
  </si>
  <si>
    <t>1U0</t>
  </si>
  <si>
    <t>1JA</t>
  </si>
  <si>
    <t>1JB</t>
  </si>
  <si>
    <t>1M0</t>
  </si>
  <si>
    <t>1B0</t>
  </si>
  <si>
    <t>1L0</t>
  </si>
  <si>
    <t>1W0</t>
  </si>
  <si>
    <t>1CB</t>
  </si>
  <si>
    <t>1CG</t>
  </si>
  <si>
    <t>1E0</t>
  </si>
  <si>
    <t>9E0</t>
  </si>
  <si>
    <t>1X0</t>
  </si>
  <si>
    <t>1Y0</t>
  </si>
  <si>
    <t>2F0</t>
  </si>
  <si>
    <t>2O0</t>
  </si>
  <si>
    <t>2Q0</t>
  </si>
  <si>
    <t>7RA</t>
  </si>
  <si>
    <t>7RB</t>
  </si>
  <si>
    <t>8GC</t>
  </si>
  <si>
    <t>9T0</t>
  </si>
  <si>
    <t>7I0</t>
  </si>
  <si>
    <t>1G0</t>
  </si>
  <si>
    <t>8A0</t>
  </si>
  <si>
    <t>7K0</t>
  </si>
  <si>
    <t>8TA</t>
  </si>
  <si>
    <t>8TB</t>
  </si>
  <si>
    <t>7MA</t>
  </si>
  <si>
    <t>7MB</t>
  </si>
  <si>
    <t>8FA</t>
  </si>
  <si>
    <t>8FB</t>
  </si>
  <si>
    <t>8E0</t>
  </si>
  <si>
    <t>9F0</t>
  </si>
  <si>
    <t>9D0</t>
  </si>
  <si>
    <t>9CA</t>
  </si>
  <si>
    <t>1HE</t>
  </si>
  <si>
    <t>1HJ</t>
  </si>
  <si>
    <t>1KA</t>
  </si>
  <si>
    <t>1KF</t>
  </si>
  <si>
    <t>2L0</t>
  </si>
  <si>
    <t>9M0</t>
  </si>
  <si>
    <t>1QB</t>
  </si>
  <si>
    <t>1PA</t>
  </si>
  <si>
    <t>1PB</t>
  </si>
  <si>
    <t>1TA</t>
  </si>
  <si>
    <t>1SC</t>
  </si>
  <si>
    <t>1SH</t>
  </si>
  <si>
    <t>1D0</t>
  </si>
  <si>
    <t>1N0</t>
  </si>
  <si>
    <t>9U0</t>
  </si>
  <si>
    <t>8YA</t>
  </si>
  <si>
    <t>8YB</t>
  </si>
  <si>
    <t>1ZD</t>
  </si>
  <si>
    <t>1ZI</t>
  </si>
  <si>
    <t>1U</t>
  </si>
  <si>
    <t>1J</t>
  </si>
  <si>
    <t>1M</t>
  </si>
  <si>
    <t>1B</t>
  </si>
  <si>
    <t>1L</t>
  </si>
  <si>
    <t>1W</t>
  </si>
  <si>
    <t>1C</t>
  </si>
  <si>
    <t>1E</t>
  </si>
  <si>
    <t>9E</t>
  </si>
  <si>
    <t>2F</t>
  </si>
  <si>
    <t>2O</t>
  </si>
  <si>
    <t>2Q</t>
  </si>
  <si>
    <t>1X</t>
  </si>
  <si>
    <t>1Y</t>
  </si>
  <si>
    <t>8G</t>
  </si>
  <si>
    <t>9T</t>
  </si>
  <si>
    <t>7I</t>
  </si>
  <si>
    <t>1G</t>
  </si>
  <si>
    <t>8A</t>
  </si>
  <si>
    <t>7K</t>
  </si>
  <si>
    <t>7R</t>
  </si>
  <si>
    <t>8T</t>
  </si>
  <si>
    <t>7M</t>
  </si>
  <si>
    <t>8F</t>
  </si>
  <si>
    <t>8E</t>
  </si>
  <si>
    <t>9F</t>
  </si>
  <si>
    <t>9D</t>
  </si>
  <si>
    <t>9C</t>
  </si>
  <si>
    <t>1H</t>
  </si>
  <si>
    <t>1K</t>
  </si>
  <si>
    <t>2L</t>
  </si>
  <si>
    <t>9M</t>
  </si>
  <si>
    <t>1Q</t>
  </si>
  <si>
    <t>1P</t>
  </si>
  <si>
    <t>1T</t>
  </si>
  <si>
    <t>1S</t>
  </si>
  <si>
    <t>1D</t>
  </si>
  <si>
    <t>1N</t>
  </si>
  <si>
    <t>9U</t>
  </si>
  <si>
    <t>8Y</t>
  </si>
  <si>
    <t>1Z</t>
  </si>
  <si>
    <t>OldCheckCat</t>
  </si>
  <si>
    <t>Check Category 6/8</t>
  </si>
  <si>
    <t>7VO</t>
  </si>
  <si>
    <t>KAMES - State Sup</t>
  </si>
  <si>
    <t>KAMES - Defra</t>
  </si>
  <si>
    <t>KAMES -tanf</t>
  </si>
  <si>
    <t>KAMES - tanf</t>
  </si>
  <si>
    <t>PSJ5148.MARS.GLH</t>
  </si>
  <si>
    <t>C49R1520</t>
  </si>
  <si>
    <t>Labor Cabinet - Special Fund - A- sealed</t>
  </si>
  <si>
    <t>6/6 FH: waiting for prod-like data on UAT. Duplicate of c44r051A, but unsealed</t>
  </si>
  <si>
    <t>C44R051B</t>
  </si>
  <si>
    <t>C44R051A</t>
  </si>
  <si>
    <t>Labor Cabinet - Special Fund - B- unsealed</t>
  </si>
  <si>
    <t>CFC/JAS Jobs Training Program (STEP) Kentucky Works - type 38 pmts SSBG</t>
  </si>
  <si>
    <t>no</t>
  </si>
  <si>
    <t>LGEAF - Coal Severance/Mineral Severance Non CAPS    COUNTY</t>
  </si>
  <si>
    <t>LGEAF - Coal Severance/Mineral Severance Non CAPS     CITY</t>
  </si>
  <si>
    <t>PSB6145.CW.DATA(CHKCOLCI)</t>
  </si>
  <si>
    <t>LGEAF - Coal Severance/Mineral Severance Non CAPS          COUNTY</t>
  </si>
  <si>
    <t>LGEAF - Coal Severance/Mineral Severance Non CAPS           CITY</t>
  </si>
  <si>
    <t>PSB6145.CW.DATA(CHKMINCI)</t>
  </si>
  <si>
    <t xml:space="preserve">DT added 6/10 </t>
  </si>
  <si>
    <t>6/9 FH: sent to Treasury (gen 20)</t>
  </si>
  <si>
    <t>PSBJ.PSJ5226.MARSI</t>
  </si>
  <si>
    <t>C35R093G</t>
  </si>
  <si>
    <t>PSJ5154.MARS.GLF</t>
  </si>
  <si>
    <t>C48R0150</t>
  </si>
  <si>
    <t>6/10 FH: waiting for prod-like data on UAT</t>
  </si>
  <si>
    <t>psb2358.mars.inttrs.jvt</t>
  </si>
  <si>
    <t>psb2358.inttrs.cr</t>
  </si>
  <si>
    <t>psb2358.inttrs.c1</t>
  </si>
  <si>
    <t>psb2358.mars.inttrs</t>
  </si>
  <si>
    <t>4-4646x1149</t>
  </si>
  <si>
    <t>4-7736c682-2102</t>
  </si>
  <si>
    <t>4-2772x145; x153</t>
  </si>
  <si>
    <t>PSB2243.MARS.SORT</t>
  </si>
  <si>
    <t>Telecommunications (LOCAL)</t>
  </si>
  <si>
    <t>PSB2243.BEL0199.MARS.DATA</t>
  </si>
  <si>
    <t>Telecommunications (LONG DISTANCE)</t>
  </si>
  <si>
    <t>Transportation Equipment Management (062) -EMS for Repair Orders</t>
  </si>
  <si>
    <t>Transportation Equipment Management (062) -EMS assessed rental for Transportation</t>
  </si>
  <si>
    <t>Transportation Equipment Management (062) -EMS assessed rental for outside agencies</t>
  </si>
  <si>
    <t>Transportation Equipment Management (062) -EMS pooled Eq rental (TRANS)</t>
  </si>
  <si>
    <t>Transportation Equipment Management (062) -EMS pooled EQ rental (outside agencies)</t>
  </si>
  <si>
    <t>No Prod. File 
Rcvd Previousl</t>
  </si>
  <si>
    <r>
      <t>K</t>
    </r>
    <r>
      <rPr>
        <sz val="8"/>
        <color indexed="10"/>
        <rFont val="Arial"/>
        <family val="2"/>
      </rPr>
      <t>???</t>
    </r>
    <r>
      <rPr>
        <sz val="8"/>
        <rFont val="Arial"/>
        <family val="2"/>
      </rPr>
      <t>140</t>
    </r>
  </si>
  <si>
    <t>K701015</t>
  </si>
  <si>
    <t>K701150</t>
  </si>
  <si>
    <t>K721021</t>
  </si>
  <si>
    <t>K721087</t>
  </si>
  <si>
    <t>Final Test
Notes/
Comments</t>
  </si>
  <si>
    <t>Given doc 6/10.</t>
  </si>
  <si>
    <t xml:space="preserve">PSBK.SSCS.T6.NSLMARS </t>
  </si>
  <si>
    <t>User will run prod file 6/17</t>
  </si>
  <si>
    <t>Date posted
in nightly cycle (GF)</t>
  </si>
  <si>
    <t>Agency Approval (BZ)</t>
  </si>
  <si>
    <t>Hope to have 6/21</t>
  </si>
  <si>
    <t>6/12 BZ sample file received.  6/17 DT good test, difficult as no JOB values loaded</t>
  </si>
  <si>
    <t>Status as of 6/17</t>
  </si>
  <si>
    <t>6/10 FH: sent to Treasury (gen 22)</t>
  </si>
  <si>
    <t>6/10 FH: sent to Treasury (gen 23)</t>
  </si>
  <si>
    <t>Test File Due</t>
  </si>
  <si>
    <t>Not for July 1</t>
  </si>
  <si>
    <t>No longer valid.</t>
  </si>
  <si>
    <t>Will not be used</t>
  </si>
  <si>
    <t>No longer a system.</t>
  </si>
  <si>
    <t>Disbursements Check</t>
  </si>
  <si>
    <t>6/10 FH: sent to Treasury (gen 21). 6/11 bz File not yet created?  Is to be same as c30r177A</t>
  </si>
  <si>
    <t>C30R177A</t>
  </si>
  <si>
    <t>Date File
Received (DT)</t>
  </si>
  <si>
    <t>Date File
Passed UT (DT)</t>
  </si>
  <si>
    <t>Final production
-like file received</t>
  </si>
  <si>
    <t>Tom Johnson; Muthukrishnan Srinivasan</t>
  </si>
  <si>
    <t>151-B</t>
  </si>
  <si>
    <t>137-0</t>
  </si>
  <si>
    <t>140-0</t>
  </si>
  <si>
    <t>179-0</t>
  </si>
  <si>
    <t>209-0</t>
  </si>
  <si>
    <t>C35R093F</t>
  </si>
  <si>
    <t>124-0</t>
  </si>
  <si>
    <t>112-0</t>
  </si>
  <si>
    <t>106-A</t>
  </si>
  <si>
    <t>106-B</t>
  </si>
  <si>
    <t>108-0</t>
  </si>
  <si>
    <t>150-0</t>
  </si>
  <si>
    <t>151-A</t>
  </si>
  <si>
    <t>152-0</t>
  </si>
  <si>
    <t>52</t>
  </si>
  <si>
    <t>83</t>
  </si>
  <si>
    <t>91</t>
  </si>
  <si>
    <t>105-A</t>
  </si>
  <si>
    <t>105-B</t>
  </si>
  <si>
    <t>109-0</t>
  </si>
  <si>
    <t>113-0</t>
  </si>
  <si>
    <t>128-0</t>
  </si>
  <si>
    <t>130-C</t>
  </si>
  <si>
    <t>130-D</t>
  </si>
  <si>
    <t>130-A</t>
  </si>
  <si>
    <t>130-B</t>
  </si>
  <si>
    <t>161-0</t>
  </si>
  <si>
    <t>163-0</t>
  </si>
  <si>
    <t>164-0</t>
  </si>
  <si>
    <t>165-0</t>
  </si>
  <si>
    <t>166</t>
  </si>
  <si>
    <t>171-A</t>
  </si>
  <si>
    <t>171-B</t>
  </si>
  <si>
    <t>172-0</t>
  </si>
  <si>
    <t>173-A</t>
  </si>
  <si>
    <t>173-B</t>
  </si>
  <si>
    <t>173-C</t>
  </si>
  <si>
    <t>176-0</t>
  </si>
  <si>
    <t>177-A</t>
  </si>
  <si>
    <t>177-B</t>
  </si>
  <si>
    <t>178-0</t>
  </si>
  <si>
    <t>182-A</t>
  </si>
  <si>
    <t>182-B</t>
  </si>
  <si>
    <t>185-0</t>
  </si>
  <si>
    <t>186-0</t>
  </si>
  <si>
    <t>187-0</t>
  </si>
  <si>
    <t>188-0</t>
  </si>
  <si>
    <t>189-0</t>
  </si>
  <si>
    <t>190-0</t>
  </si>
  <si>
    <t>210-A</t>
  </si>
  <si>
    <t>6/7 bz added per ACW, is single file, not a,b.</t>
  </si>
  <si>
    <t>PSB2358.KICS.PV; PSB2358.KICS.JV</t>
  </si>
  <si>
    <t>C31R130C</t>
  </si>
  <si>
    <t>C31R130D</t>
  </si>
  <si>
    <t>Telephone Allocation System (KAF-Automatd Telephone Sys.) CFC - Essex</t>
  </si>
  <si>
    <t>K701151</t>
  </si>
  <si>
    <t>Telephone Allocation System (KAH-Automatd Telephone Sys.) CHS - Essex</t>
  </si>
  <si>
    <t>0</t>
  </si>
  <si>
    <t>016-0</t>
  </si>
  <si>
    <t>017-0</t>
  </si>
  <si>
    <t>019-0</t>
  </si>
  <si>
    <t>040-A</t>
  </si>
  <si>
    <t>040-B</t>
  </si>
  <si>
    <t>040-C</t>
  </si>
  <si>
    <t>040-D</t>
  </si>
  <si>
    <t>046-A</t>
  </si>
  <si>
    <t>046-B</t>
  </si>
  <si>
    <t>046-C</t>
  </si>
  <si>
    <t>046-D</t>
  </si>
  <si>
    <t>046-E</t>
  </si>
  <si>
    <t>046-F</t>
  </si>
  <si>
    <t>046-G</t>
  </si>
  <si>
    <t>046-H</t>
  </si>
  <si>
    <t>046-I</t>
  </si>
  <si>
    <t>046-J</t>
  </si>
  <si>
    <t>049-0</t>
  </si>
  <si>
    <t>050-0</t>
  </si>
  <si>
    <t>051-A</t>
  </si>
  <si>
    <t>051-B</t>
  </si>
  <si>
    <t>053-A</t>
  </si>
  <si>
    <t>053-B</t>
  </si>
  <si>
    <t>063-A</t>
  </si>
  <si>
    <t>063-B</t>
  </si>
  <si>
    <t>075-0</t>
  </si>
  <si>
    <t>079-0</t>
  </si>
  <si>
    <t>085-A</t>
  </si>
  <si>
    <t>085-B</t>
  </si>
  <si>
    <t>93</t>
  </si>
  <si>
    <t>010-0</t>
  </si>
  <si>
    <t>015-0</t>
  </si>
  <si>
    <t>021-0</t>
  </si>
  <si>
    <t>024-A</t>
  </si>
  <si>
    <t>024-B</t>
  </si>
  <si>
    <t>024-C</t>
  </si>
  <si>
    <t>024-D</t>
  </si>
  <si>
    <t>042-0</t>
  </si>
  <si>
    <t>045-A</t>
  </si>
  <si>
    <t>045-B</t>
  </si>
  <si>
    <t>045-C</t>
  </si>
  <si>
    <t>045-D</t>
  </si>
  <si>
    <t>059-A</t>
  </si>
  <si>
    <t>059-B</t>
  </si>
  <si>
    <t>062-0</t>
  </si>
  <si>
    <t>071-0</t>
  </si>
  <si>
    <t>080-A</t>
  </si>
  <si>
    <t>080-B</t>
  </si>
  <si>
    <t>4-3307</t>
  </si>
  <si>
    <t>Eugene Harrell</t>
  </si>
  <si>
    <t>4-4722</t>
  </si>
  <si>
    <t>3-3420 x127</t>
  </si>
  <si>
    <t>2250</t>
  </si>
  <si>
    <t xml:space="preserve">4-2772x145; </t>
  </si>
  <si>
    <t>C35R0920</t>
  </si>
  <si>
    <t>Eugene Herrell; Ruth Testor</t>
  </si>
  <si>
    <t>DT 6/17 notified user of errors</t>
  </si>
  <si>
    <t>081-0</t>
  </si>
  <si>
    <t>086-A</t>
  </si>
  <si>
    <t>086-B</t>
  </si>
  <si>
    <t>087-A</t>
  </si>
  <si>
    <t>087-B</t>
  </si>
  <si>
    <t>092-0</t>
  </si>
  <si>
    <t>093-A</t>
  </si>
  <si>
    <t>093-B</t>
  </si>
  <si>
    <t>093-C</t>
  </si>
  <si>
    <t>093-D</t>
  </si>
  <si>
    <t>093-E</t>
  </si>
  <si>
    <t>093-F</t>
  </si>
  <si>
    <t>093-G</t>
  </si>
  <si>
    <t>095-0</t>
  </si>
  <si>
    <t>098-0</t>
  </si>
  <si>
    <t>099-0</t>
  </si>
  <si>
    <t>Bob Fannin</t>
  </si>
  <si>
    <t>PSB2358.MARS.TEACHERS.RETIREMT</t>
  </si>
  <si>
    <t>PSJ5154.REARP25D.MARS.DIST.FINAL</t>
  </si>
  <si>
    <t>6/6 FH: waiting for prod-like data on UAT  6/12 DT Asked 1 question re common coding value used</t>
  </si>
  <si>
    <t>6/11 DT; returned final prod version to correct one error   6/14 DT; final file accepted</t>
  </si>
  <si>
    <t>161</t>
  </si>
  <si>
    <t>164</t>
  </si>
  <si>
    <t>post</t>
  </si>
  <si>
    <t>Kentucky Retirement - KERS - Member Refunds</t>
  </si>
  <si>
    <t>Kentucky Retirement - CERS - Member Refunds</t>
  </si>
  <si>
    <t>Kentucky Retirement - SPRS - Member Refunds</t>
  </si>
  <si>
    <t>Kentucky Retirement - CERH - Member Refunds</t>
  </si>
  <si>
    <t>Kentucky Retirement - KERH - Member Refunds</t>
  </si>
  <si>
    <t>046-K</t>
  </si>
  <si>
    <t>046-L</t>
  </si>
  <si>
    <t>046-M</t>
  </si>
  <si>
    <t>046-N</t>
  </si>
  <si>
    <t>046-O</t>
  </si>
  <si>
    <t>046-P</t>
  </si>
  <si>
    <t>046-Q</t>
  </si>
  <si>
    <t>046-R</t>
  </si>
  <si>
    <t>046-S</t>
  </si>
  <si>
    <t>046-T</t>
  </si>
  <si>
    <t>046-U</t>
  </si>
  <si>
    <t>046-V</t>
  </si>
  <si>
    <t>046-W</t>
  </si>
  <si>
    <t>046-X</t>
  </si>
  <si>
    <t>046-Y</t>
  </si>
  <si>
    <t>Kentucky Retirement - KERS - Member 25C Refunds</t>
  </si>
  <si>
    <t>Transportation Equipment Management (062) -EMS minor equipment</t>
  </si>
  <si>
    <t>Kentucky Retirement - CERS - Member 25C Refunds</t>
  </si>
  <si>
    <t>Kentucky Retirement - SPRS - Member 25C Refunds</t>
  </si>
  <si>
    <t>Kentucky Retirement - CERH - Member 25C Refunds</t>
  </si>
  <si>
    <t>Kentucky Retirement - KERH - Member 25C Refunds</t>
  </si>
  <si>
    <t>Kentucky Retirement - KERS - Employer 25C Refunds</t>
  </si>
  <si>
    <t>Kentucky Retirement - CERS - Employer 25C Refunds</t>
  </si>
  <si>
    <t>Kentucky Retirement - SPRS - Employer 25C Refunds</t>
  </si>
  <si>
    <t>Kentucky Retirement - CERH - Employer 25C Refunds</t>
  </si>
  <si>
    <t>Kentucky Retirement - KERH - Employer 25C Refunds</t>
  </si>
  <si>
    <t>ID #+x</t>
  </si>
  <si>
    <t>188</t>
  </si>
  <si>
    <t>189</t>
  </si>
  <si>
    <t>128</t>
  </si>
  <si>
    <t>176</t>
  </si>
  <si>
    <t>177</t>
  </si>
  <si>
    <t>178</t>
  </si>
  <si>
    <t>185</t>
  </si>
  <si>
    <t>186</t>
  </si>
  <si>
    <t>187</t>
  </si>
  <si>
    <t>165</t>
  </si>
  <si>
    <t>113</t>
  </si>
  <si>
    <t>163</t>
  </si>
  <si>
    <t>105</t>
  </si>
  <si>
    <t>171</t>
  </si>
  <si>
    <t>172</t>
  </si>
  <si>
    <t>173</t>
  </si>
  <si>
    <t>182</t>
  </si>
  <si>
    <t>109</t>
  </si>
  <si>
    <t>6/11 DT; returned final prod version to correct two errors 6/14 DT; returned with error   6/14 DT ut testing complete</t>
  </si>
  <si>
    <t>PSB2250.CWMARS.IIT.REG4ERR</t>
  </si>
  <si>
    <t>C30R177B</t>
  </si>
  <si>
    <t>6/6 FH: sent to Treasury (gen 16)  DT 6/14 returned final prod file with error</t>
  </si>
  <si>
    <t xml:space="preserve">Waiting for UAT production-like file;DT 6/1  they are developing new files   dt 6/14 received 32 files with unique accounting.  Advised user of Errors in paying agency and misc. vendor code </t>
  </si>
  <si>
    <t>6/6 FH: sent to Treasury (gen 1) 6/14 DT: returned final PROD due to 1 COA error 6/15 DT final PROD ok</t>
  </si>
  <si>
    <t xml:space="preserve">6/6 FH: sent to Treasury (gen 12);  </t>
  </si>
  <si>
    <t xml:space="preserve"> C31R046T</t>
  </si>
  <si>
    <t>C31R046U</t>
  </si>
  <si>
    <t>C31R046V</t>
  </si>
  <si>
    <t>C31R046W</t>
  </si>
  <si>
    <t>C31R046O</t>
  </si>
  <si>
    <t>C31R046P</t>
  </si>
  <si>
    <t>C31R046Q</t>
  </si>
  <si>
    <t>C31R046R</t>
  </si>
  <si>
    <t>C31R046S</t>
  </si>
  <si>
    <t>C31R046L</t>
  </si>
  <si>
    <t>C31R046K</t>
  </si>
  <si>
    <t xml:space="preserve">  </t>
  </si>
  <si>
    <t>C31R046M</t>
  </si>
  <si>
    <t>C31R046N</t>
  </si>
  <si>
    <t>109-B</t>
  </si>
  <si>
    <t>C46R113A</t>
  </si>
  <si>
    <t>C46R113B</t>
  </si>
  <si>
    <t>C46R113C</t>
  </si>
  <si>
    <t>C46R113D</t>
  </si>
  <si>
    <t>C46R113E</t>
  </si>
  <si>
    <t>C46R113F</t>
  </si>
  <si>
    <t>C46R113G</t>
  </si>
  <si>
    <t>C46R113H</t>
  </si>
  <si>
    <t>C46R113I</t>
  </si>
  <si>
    <t>C46R113J</t>
  </si>
  <si>
    <t>C46R113K</t>
  </si>
  <si>
    <t>C46R113L</t>
  </si>
  <si>
    <t>C46R113M</t>
  </si>
  <si>
    <t>C46R113N</t>
  </si>
  <si>
    <t>C46R113O</t>
  </si>
  <si>
    <t>C46R113P</t>
  </si>
  <si>
    <t>C46R113Q</t>
  </si>
  <si>
    <t>C46R113R</t>
  </si>
  <si>
    <t>C46R113S</t>
  </si>
  <si>
    <t>C46R113T</t>
  </si>
  <si>
    <t>C46R113U</t>
  </si>
  <si>
    <t>C46R113V</t>
  </si>
  <si>
    <t>C46R113W</t>
  </si>
  <si>
    <t>C46R113X</t>
  </si>
  <si>
    <t>C46R113Y</t>
  </si>
  <si>
    <t>C46R113Z</t>
  </si>
  <si>
    <t>C46R1131</t>
  </si>
  <si>
    <t>C46R1132</t>
  </si>
  <si>
    <t>C46R1133</t>
  </si>
  <si>
    <t>C46R1134</t>
  </si>
  <si>
    <t>C46R1135</t>
  </si>
  <si>
    <t>C46R1136</t>
  </si>
  <si>
    <t>113-A</t>
  </si>
  <si>
    <t>113-B</t>
  </si>
  <si>
    <t>113-C</t>
  </si>
  <si>
    <t>113-D</t>
  </si>
  <si>
    <t>113-E</t>
  </si>
  <si>
    <t>113-F</t>
  </si>
  <si>
    <t>113-G</t>
  </si>
  <si>
    <t>113-H</t>
  </si>
  <si>
    <t>113-I</t>
  </si>
  <si>
    <t>113-J</t>
  </si>
  <si>
    <t>113-K</t>
  </si>
  <si>
    <t>113-L</t>
  </si>
  <si>
    <t>113-M</t>
  </si>
  <si>
    <t>113-N</t>
  </si>
  <si>
    <t>113-O</t>
  </si>
  <si>
    <t>113-P</t>
  </si>
  <si>
    <t>113-Q</t>
  </si>
  <si>
    <t>113-R</t>
  </si>
  <si>
    <t>113-S</t>
  </si>
  <si>
    <t>113-T</t>
  </si>
  <si>
    <t>113-U</t>
  </si>
  <si>
    <t>113-V</t>
  </si>
  <si>
    <t>113-W</t>
  </si>
  <si>
    <t>113-X</t>
  </si>
  <si>
    <t>113-Y</t>
  </si>
  <si>
    <t>113-Z</t>
  </si>
  <si>
    <t>113-1</t>
  </si>
  <si>
    <t>113-2</t>
  </si>
  <si>
    <t>113-3</t>
  </si>
  <si>
    <t>113-4</t>
  </si>
  <si>
    <t>113-5</t>
  </si>
  <si>
    <t>113-6</t>
  </si>
  <si>
    <t>Name</t>
  </si>
  <si>
    <t>Interfaces Passed UT:</t>
  </si>
  <si>
    <t>Interfaces Passed UAT:</t>
  </si>
  <si>
    <t>Check Writers Passed UT:</t>
  </si>
  <si>
    <t>Check Writers Passed UAT:</t>
  </si>
  <si>
    <t>Total Interfaces:</t>
  </si>
  <si>
    <t>Total Check Writers:</t>
  </si>
  <si>
    <t>Allocation of DIS Charges CHS</t>
  </si>
  <si>
    <t>Long Distance Carrier Billings Allocation CFC (ALC)</t>
  </si>
  <si>
    <t>Telephone Allocation System (KAF-Automatd Telephone Sys.) CFC</t>
  </si>
  <si>
    <t>Long Distance Carrier Billings Allocation CHS</t>
  </si>
  <si>
    <t>Telephone Allocation System (KAH-Automatd Telephone Sys.) CHS</t>
  </si>
  <si>
    <t>Uniform Personnel &amp; Payroll (UPPS) Vendor Feed</t>
  </si>
  <si>
    <t>Transportation Materials Management (KMIMS)</t>
  </si>
  <si>
    <t>Transportation Payroll &amp; Payroll Equipment (019)</t>
  </si>
  <si>
    <t>ALTS Automated Lisc. &amp; Taxation System</t>
  </si>
  <si>
    <t>Uniform Personnel &amp; Payroll (UPPS) Labor Dist.</t>
  </si>
  <si>
    <t>School Food Services - Education (School &amp; Community Nutrition-SCS)</t>
  </si>
  <si>
    <t>DIS Financial Management System</t>
  </si>
  <si>
    <t>Voc Rehab Client Management</t>
  </si>
  <si>
    <t>Accounts Receipt Posting System</t>
  </si>
  <si>
    <t>Kentucky Retirement Investment</t>
  </si>
  <si>
    <t>Transportation FMAPS</t>
  </si>
  <si>
    <t>CAMRA Interest Allocation</t>
  </si>
  <si>
    <t>OFMEA/ Invst Trking</t>
  </si>
  <si>
    <t>KASES / Child Support system</t>
  </si>
  <si>
    <t>Unemployment Insurance Claims and Benefits</t>
  </si>
  <si>
    <t>Kentucky Child Care Mangement System KCCMS</t>
  </si>
  <si>
    <t>Public Assistance System</t>
  </si>
  <si>
    <t xml:space="preserve">CFC/FAD Family Assistance Diversion </t>
  </si>
  <si>
    <t>CFC/FST Food Stamps Training Program</t>
  </si>
  <si>
    <t>Disability Determinations; Eligibility &amp; Tracking System for Disability Benefits (DDS)</t>
  </si>
  <si>
    <t>CHS Foster Grandparent Program</t>
  </si>
  <si>
    <t xml:space="preserve">Local Government  -  Road Aid Tax </t>
  </si>
  <si>
    <t>LGEAF - Coal Severance/Mineral Severance Non CAPS</t>
  </si>
  <si>
    <t>Transportation</t>
  </si>
  <si>
    <t>Motor Carrier Tax Refunds</t>
  </si>
  <si>
    <t>Driver's License Fee Refunds</t>
  </si>
  <si>
    <t>Labor Cabinet - Special Fund</t>
  </si>
  <si>
    <t>Personnel (UPPS)</t>
  </si>
  <si>
    <t>TWIST CFC</t>
  </si>
  <si>
    <t>KAMES</t>
  </si>
  <si>
    <t>Workforce Development Employment Services (Commuter Assistance)</t>
  </si>
  <si>
    <t>Direct deposit (Individual Income Refunds)</t>
  </si>
  <si>
    <t>Motor Fuel Refund (Business Tax)</t>
  </si>
  <si>
    <t>Business Tax Refund  (Business Tax)</t>
  </si>
  <si>
    <t>St. Ledger Refund (Business Tax)</t>
  </si>
  <si>
    <t>Error refunds (Individual Income Refunds)</t>
  </si>
  <si>
    <t>Non-error refunds (Individual Income Refunds)</t>
  </si>
  <si>
    <t>REVRCS65</t>
  </si>
  <si>
    <t>REOPT204</t>
  </si>
  <si>
    <t xml:space="preserve">Upload of Property Tax </t>
  </si>
  <si>
    <t>LRC Daily Exp</t>
  </si>
  <si>
    <t xml:space="preserve">LRC Travel Data </t>
  </si>
  <si>
    <t>Teachers Retirement</t>
  </si>
  <si>
    <t>State Fair Board</t>
  </si>
  <si>
    <t>Impact Plus CFC</t>
  </si>
  <si>
    <t>Impact Plus CHS</t>
  </si>
  <si>
    <t>Kentucky Early Intervention System (KEIS)</t>
  </si>
  <si>
    <t>Unisys Medicaid (Medicaid Management Informations System.MMIS)</t>
  </si>
  <si>
    <t>KDSS</t>
  </si>
  <si>
    <t>CFC/JAS Jobs Training Program (STEP) Kentucky Works</t>
  </si>
  <si>
    <t>PSB2239.MARS.RERCSB65</t>
  </si>
  <si>
    <t>PSB2239.MARS.REOPT204</t>
  </si>
  <si>
    <t>PSB2237.CWMARS.DIRDEP</t>
  </si>
  <si>
    <t>PSB2250.CWMARS.IIT.ERRREFS</t>
  </si>
  <si>
    <t>PSB2250.CWMARS.IIT.REGREFS</t>
  </si>
  <si>
    <t>PSB2133.MARS.SORTED.FILE</t>
  </si>
  <si>
    <t>PSJ5162.UIB.M7.UIMARS</t>
  </si>
  <si>
    <t>PSB1213.MARS.FST</t>
  </si>
  <si>
    <t>PF031499.TXT</t>
  </si>
  <si>
    <t>PSB1203.MARS.KCC</t>
  </si>
  <si>
    <t>PSB1208.MARS.FOS</t>
  </si>
  <si>
    <t>PSB2139.IPTMARS</t>
  </si>
  <si>
    <t>Delivered File Name</t>
  </si>
  <si>
    <t>PSJ5146.LRACMVO</t>
  </si>
  <si>
    <t>PSB1204.MARS.KAH</t>
  </si>
  <si>
    <t xml:space="preserve">PSBK.WFCMS.MARS.TEST </t>
  </si>
  <si>
    <t>PSB1204.MARS.KAF</t>
  </si>
  <si>
    <t xml:space="preserve">PSB5016.JTPA.MARS'
</t>
  </si>
  <si>
    <t>Interfaces in UT:</t>
  </si>
  <si>
    <t>Check Writers in UT:</t>
  </si>
  <si>
    <t>HS218.IMPACT.OUTPUT</t>
  </si>
  <si>
    <t>PSB2358.DEXP.DAT</t>
  </si>
  <si>
    <t>HS218.GLH.UNISYS.INTRFACE</t>
  </si>
  <si>
    <t>Cabinet</t>
  </si>
  <si>
    <t>PSGE.BAT.CW.MU08DEF.MARS</t>
  </si>
  <si>
    <t>PSGE.BAT.CW.MU08SSU.MARS;</t>
  </si>
  <si>
    <t>PSGE.BAT.CW.MU08TANF.MARS</t>
  </si>
  <si>
    <t>Revenue Accounts Receivable, Rev Intercept Info (CARS) VENDOR OFFSET</t>
  </si>
  <si>
    <t>PSB6145.CW.DATA(COROAD)</t>
  </si>
  <si>
    <t>PSB6145.CW.DATA(CITYROAD)</t>
  </si>
  <si>
    <t>PSB2640.MARS.CHECK</t>
  </si>
  <si>
    <t>PSB2640.MARS.EFTACH2</t>
  </si>
  <si>
    <t>HR.TWS.P5.CHK1099.MARS</t>
  </si>
  <si>
    <t>HR.TWS.P5.NON1099.MARS</t>
  </si>
  <si>
    <t>PSB6145.CW.DATA(CHKMIN)</t>
  </si>
  <si>
    <t>PSB6145.CW.DATA(CHKCOAL)</t>
  </si>
  <si>
    <t>PSB1208.MARS.JAS</t>
  </si>
  <si>
    <t>PSB1208.MARS.JAS2</t>
  </si>
  <si>
    <t>PSB1211.MARS.PASK</t>
  </si>
  <si>
    <t>PSN1013.ASE.MARS</t>
  </si>
  <si>
    <t>PSN1013.ASE.MARS.EFT</t>
  </si>
  <si>
    <t>PSBK.FMS.MARS.USAGE</t>
  </si>
  <si>
    <t>PSBK.FMS.MARS.PASSTHRU</t>
  </si>
  <si>
    <t>PSBK.FMS.MARS.RECON</t>
  </si>
  <si>
    <t>PSBK.FMS.MARS.PREBILL</t>
  </si>
  <si>
    <t>MARS Docs</t>
  </si>
  <si>
    <t>N/A</t>
  </si>
  <si>
    <t>JVC, JVT</t>
  </si>
  <si>
    <t>JVC</t>
  </si>
  <si>
    <t>CR, C1</t>
  </si>
  <si>
    <t>PVI</t>
  </si>
  <si>
    <t>PV(1)</t>
  </si>
  <si>
    <t>MWI</t>
  </si>
  <si>
    <t xml:space="preserve"> </t>
  </si>
  <si>
    <t>PO, P1</t>
  </si>
  <si>
    <t>VO</t>
  </si>
  <si>
    <t>Allocation of DIS Charges CFC</t>
  </si>
  <si>
    <t>PSB2540.FINPIV.DATA</t>
  </si>
  <si>
    <t>PSB2540.MARSCW.DATA</t>
  </si>
  <si>
    <t>KenPAC</t>
  </si>
  <si>
    <t>PSB2358.MATERIALS.PVI</t>
  </si>
  <si>
    <t>psb1211.mars.pas</t>
  </si>
  <si>
    <t>?</t>
  </si>
  <si>
    <t>DIS/Ag.</t>
  </si>
  <si>
    <t>PSB4331.MARS.CKFILE01</t>
  </si>
  <si>
    <t>DIS/Agency</t>
  </si>
  <si>
    <t>Waiting for UAT production-like file</t>
  </si>
  <si>
    <t>D</t>
  </si>
  <si>
    <t>A</t>
  </si>
  <si>
    <t>UPPS Payroll interface into Budgeting</t>
  </si>
  <si>
    <t>PSGE.BAT.CW.P123TANF.ACH.MARS</t>
  </si>
  <si>
    <t>PSB2139.BTSMARS</t>
  </si>
  <si>
    <t>Volume</t>
  </si>
  <si>
    <t>Transmission Method</t>
  </si>
  <si>
    <t>ID #</t>
  </si>
  <si>
    <t>Six-Year Capital Plan - AMS Design</t>
  </si>
  <si>
    <t>F</t>
  </si>
  <si>
    <t>M</t>
  </si>
  <si>
    <t>INF.
Test File Name</t>
  </si>
  <si>
    <t>C30R1790</t>
  </si>
  <si>
    <t>C30R080A</t>
  </si>
  <si>
    <t>C30R0710</t>
  </si>
  <si>
    <t>C33R0810</t>
  </si>
  <si>
    <t>C35R1240</t>
  </si>
  <si>
    <t>C35R0980</t>
  </si>
  <si>
    <t>C39R024A</t>
  </si>
  <si>
    <t>C39R024B</t>
  </si>
  <si>
    <t>C39R024C</t>
  </si>
  <si>
    <t>C39R024D</t>
  </si>
  <si>
    <t>C46R1120</t>
  </si>
  <si>
    <t>ACW.
Test File Name</t>
  </si>
  <si>
    <t>C48R1640</t>
  </si>
  <si>
    <t>C48R1900</t>
  </si>
  <si>
    <t>C49R0170</t>
  </si>
  <si>
    <t>C49R0500</t>
  </si>
  <si>
    <t>C30R0750</t>
  </si>
  <si>
    <t>C30R0790</t>
  </si>
  <si>
    <t>C30R1280</t>
  </si>
  <si>
    <t>C30R1760</t>
  </si>
  <si>
    <t>C30R1770</t>
  </si>
  <si>
    <t>C30R1780</t>
  </si>
  <si>
    <t>C30R1850</t>
  </si>
  <si>
    <t>C30R1860</t>
  </si>
  <si>
    <t>C30R1870</t>
  </si>
  <si>
    <t>C31R053A</t>
  </si>
  <si>
    <t>C31R053B</t>
  </si>
  <si>
    <t>C31R130A</t>
  </si>
  <si>
    <t>C31R130B</t>
  </si>
  <si>
    <t>C44R0510</t>
  </si>
  <si>
    <t>C46R1130</t>
  </si>
  <si>
    <t>C46R1630</t>
  </si>
  <si>
    <t>C47R063A</t>
  </si>
  <si>
    <t>C47R063B</t>
  </si>
  <si>
    <t>C48R040D</t>
  </si>
  <si>
    <t>C48R040A</t>
  </si>
  <si>
    <t>C48R040B</t>
  </si>
  <si>
    <t>C48R040C</t>
  </si>
  <si>
    <t>C48R0490</t>
  </si>
  <si>
    <t>C48R105A</t>
  </si>
  <si>
    <t>C48R105B</t>
  </si>
  <si>
    <t>C48R1610</t>
  </si>
  <si>
    <t>C48R171A</t>
  </si>
  <si>
    <t>C48R171B</t>
  </si>
  <si>
    <t>C48R1720</t>
  </si>
  <si>
    <t>C48R173A</t>
  </si>
  <si>
    <t>C48R173B</t>
  </si>
  <si>
    <t>C48R182A</t>
  </si>
  <si>
    <t>C48R182B</t>
  </si>
  <si>
    <t>C49R0190</t>
  </si>
  <si>
    <t>C10R1880</t>
  </si>
  <si>
    <t>Interface Files Received:</t>
  </si>
  <si>
    <t>Check Writer Files Received:</t>
  </si>
  <si>
    <t>Check Writers Passed T IST:</t>
  </si>
  <si>
    <t>UAT is User Acceptance Test - users</t>
  </si>
  <si>
    <t>verify results</t>
  </si>
  <si>
    <t>Total Interfaces - systems identified</t>
  </si>
  <si>
    <t>Files Received - number of files for testing</t>
  </si>
  <si>
    <t>UT is Unit Test - tests file structure</t>
  </si>
  <si>
    <t>C35R1650</t>
  </si>
  <si>
    <t>C49R1090</t>
  </si>
  <si>
    <t>Total Systems Received:</t>
  </si>
  <si>
    <t>Total Systems Received - test files</t>
  </si>
  <si>
    <t>by system</t>
  </si>
  <si>
    <t>T IST is System Test of Treasury printing</t>
  </si>
  <si>
    <t>Several systems are multi-file</t>
  </si>
  <si>
    <t>HS218.CIMPACT.OUTPUT</t>
  </si>
  <si>
    <t>C48R0160</t>
  </si>
  <si>
    <t>Job Name
KXXXYYYN</t>
  </si>
  <si>
    <t>Error Override Level</t>
  </si>
  <si>
    <t>Approval Suppress</t>
  </si>
  <si>
    <t>User Id</t>
  </si>
  <si>
    <t>KC30179</t>
  </si>
  <si>
    <t>KC30071</t>
  </si>
  <si>
    <t>KC30080A</t>
  </si>
  <si>
    <t>KC30080B</t>
  </si>
  <si>
    <t>K540081</t>
  </si>
  <si>
    <t>KC35092</t>
  </si>
  <si>
    <t>KC35099</t>
  </si>
  <si>
    <t>KC35095</t>
  </si>
  <si>
    <t>KC35124</t>
  </si>
  <si>
    <t>KC35098</t>
  </si>
  <si>
    <t>K795024A</t>
  </si>
  <si>
    <t>K795024B</t>
  </si>
  <si>
    <t>K795024C</t>
  </si>
  <si>
    <t>K795024D</t>
  </si>
  <si>
    <t>K551112</t>
  </si>
  <si>
    <t>C10R1890</t>
  </si>
  <si>
    <t>PSB2358.TRAVEL.DATA</t>
  </si>
  <si>
    <t>HS218.KEI.OUTPUT</t>
  </si>
  <si>
    <t>CWs expected for 7/1:</t>
  </si>
  <si>
    <t>MWI_TEST.TXT</t>
  </si>
  <si>
    <t>C49R0210</t>
  </si>
  <si>
    <t>PSJ5146.MARS.LDC</t>
  </si>
  <si>
    <t>C35R0950</t>
  </si>
  <si>
    <t>C31R045A</t>
  </si>
  <si>
    <t>C31R045B</t>
  </si>
  <si>
    <t>C31R045C</t>
  </si>
  <si>
    <t>ALM</t>
  </si>
  <si>
    <t>AIL</t>
  </si>
  <si>
    <t>AIL Phone</t>
  </si>
  <si>
    <t>DIS Branch Mgr</t>
  </si>
  <si>
    <t>DIS Mrg Phone</t>
  </si>
  <si>
    <t>Business Contact</t>
  </si>
  <si>
    <t>BC Phone Number</t>
  </si>
  <si>
    <t>Agency Technical Contact</t>
  </si>
  <si>
    <t>AC Phone</t>
  </si>
  <si>
    <t>Frequency</t>
  </si>
  <si>
    <t>Date for 1st Production File</t>
  </si>
  <si>
    <t>Platform</t>
  </si>
  <si>
    <t>Database</t>
  </si>
  <si>
    <t>Language /Tools</t>
  </si>
  <si>
    <t>Randy Keltner</t>
  </si>
  <si>
    <t>Terry Thompson</t>
  </si>
  <si>
    <t>4-7736
c682-2102</t>
  </si>
  <si>
    <t>n/a</t>
  </si>
  <si>
    <t/>
  </si>
  <si>
    <t>John Bailey</t>
  </si>
  <si>
    <t>weekly</t>
  </si>
  <si>
    <t xml:space="preserve">Donna Hall </t>
  </si>
  <si>
    <t xml:space="preserve">Arch Carr  John Bailey     </t>
  </si>
  <si>
    <t>4-2772x145; 
x153</t>
  </si>
  <si>
    <t>Arch Carr</t>
  </si>
  <si>
    <t>Donna Hall</t>
  </si>
  <si>
    <t>Anne Jackson</t>
  </si>
  <si>
    <t>3-6806 x403</t>
  </si>
  <si>
    <t>Arch Carr  John Bailey</t>
  </si>
  <si>
    <t>Linda Whitt</t>
  </si>
  <si>
    <t>Monthly</t>
  </si>
  <si>
    <t>John Rice</t>
  </si>
  <si>
    <t>Dina Tharp 3-7017</t>
  </si>
  <si>
    <t>Jeff Ayres</t>
  </si>
  <si>
    <t>Dailey, 8 working days before EOM and last work day of month</t>
  </si>
  <si>
    <t>Deric Knowles</t>
  </si>
  <si>
    <t>Joe Hutchison</t>
  </si>
  <si>
    <t>4-4646</t>
  </si>
  <si>
    <t>Glenn Valley</t>
  </si>
  <si>
    <t>4-3266</t>
  </si>
  <si>
    <t>Steve Mehs</t>
  </si>
  <si>
    <t>checks=8/mo
ach=monthly</t>
  </si>
  <si>
    <t>Rodney Murphy</t>
  </si>
  <si>
    <t>Donna Shouse</t>
  </si>
  <si>
    <t>Weekly</t>
  </si>
  <si>
    <t>John Bailey; Arch Carr</t>
  </si>
  <si>
    <t xml:space="preserve">twice montly </t>
  </si>
  <si>
    <t>3070</t>
  </si>
  <si>
    <t>Garry Waits</t>
  </si>
  <si>
    <t>1404x4444</t>
  </si>
  <si>
    <t>Nancy Caudill; Garnetta Barnes</t>
  </si>
  <si>
    <t>b-weekly</t>
  </si>
  <si>
    <t>7/6, ~60 transactions;
7/12, ~15,000 transactions</t>
  </si>
  <si>
    <t>Jim Reynolds</t>
  </si>
  <si>
    <t>Steve Green</t>
  </si>
  <si>
    <t>PC</t>
  </si>
  <si>
    <t>50</t>
  </si>
  <si>
    <t>Don Wigglesworth</t>
  </si>
  <si>
    <t>4-1238 x4408</t>
  </si>
  <si>
    <t>Wayne Miller; Tom Messinger</t>
  </si>
  <si>
    <t>Adolph Sizemore</t>
  </si>
  <si>
    <t>monthly</t>
  </si>
  <si>
    <t xml:space="preserve">A) 1000/q </t>
  </si>
  <si>
    <t>Walt Gaffield</t>
  </si>
  <si>
    <t>Jim Looney</t>
  </si>
  <si>
    <t>6883</t>
  </si>
  <si>
    <t>Richard Gee; Connie Page</t>
  </si>
  <si>
    <t>1404</t>
  </si>
  <si>
    <t>Semi-Monthly</t>
  </si>
  <si>
    <t>June 16-30 to be paid July; 7/4</t>
  </si>
  <si>
    <t>250,000 reg., 50,000 sup. = 600,000 total/ mo</t>
  </si>
  <si>
    <t>COBOL</t>
  </si>
  <si>
    <t>Rakesh Peter</t>
  </si>
  <si>
    <t>Mike Haydon</t>
  </si>
  <si>
    <t>4-8338</t>
  </si>
  <si>
    <t>Mike Jull</t>
  </si>
  <si>
    <t>1440 x4440</t>
  </si>
  <si>
    <t>George Ralston</t>
  </si>
  <si>
    <t>Janet Lee</t>
  </si>
  <si>
    <t>Daily</t>
  </si>
  <si>
    <t>Jim Oliver</t>
  </si>
  <si>
    <t>D Mahoney</t>
  </si>
  <si>
    <t>Twice Monthly</t>
  </si>
  <si>
    <t>Mid-July</t>
  </si>
  <si>
    <t>Greg Randall</t>
  </si>
  <si>
    <t>Don Crawford</t>
  </si>
  <si>
    <t>about 5 events in September; 1 event in November</t>
  </si>
  <si>
    <t>September</t>
  </si>
  <si>
    <t>State Fair Premiums: 6,000/yr one run; North American Pr: 3,000/yr  one run; 5 horse shows: 3,000/yr one run/show; Judges &amp; Officials: 1,000/yr; Entertainment (Fair): 100/yr; Misc.: 100/yr; Postage: 60/yr</t>
  </si>
  <si>
    <t>Brandie Wilkinson</t>
  </si>
  <si>
    <t>Jim Chadwell</t>
  </si>
  <si>
    <t>Glen Gatewood</t>
  </si>
  <si>
    <t>George Schwartztrauber</t>
  </si>
  <si>
    <t>Taylor Manley</t>
  </si>
  <si>
    <t>4-4786</t>
  </si>
  <si>
    <t>Ronnie O'Nan</t>
  </si>
  <si>
    <t>A) 5,000
B</t>
  </si>
  <si>
    <t>Jennifer O'Nan</t>
  </si>
  <si>
    <t>Rodney Murphy / Ray Hunt</t>
  </si>
  <si>
    <t>Dee Cox/Sedfrey Abella</t>
  </si>
  <si>
    <t>Twice a month--run dates are the 14th and 25th of the month.</t>
  </si>
  <si>
    <t>Judy Bullock</t>
  </si>
  <si>
    <t>John Friel, Gary Brunker</t>
  </si>
  <si>
    <t>Karen Robinson</t>
  </si>
  <si>
    <t>3-3420 x135</t>
  </si>
  <si>
    <t>Ronnie Jump; Diana Stewart</t>
  </si>
  <si>
    <t>Tom Johnson; Bob Dicken</t>
  </si>
  <si>
    <t>weekly; 4/week</t>
  </si>
  <si>
    <t>Rob Watts</t>
  </si>
  <si>
    <t>D Morris</t>
  </si>
  <si>
    <t>Mary Gaetz</t>
  </si>
  <si>
    <t>Don McPherson</t>
  </si>
  <si>
    <t>Linda Graves</t>
  </si>
  <si>
    <t>Larry Southworth; Mike Graves</t>
  </si>
  <si>
    <t>David Oliver</t>
  </si>
  <si>
    <t xml:space="preserve"> Mark Bell</t>
  </si>
  <si>
    <t>Doc Conway</t>
  </si>
  <si>
    <t>Vikram Grover</t>
  </si>
  <si>
    <t>Bob Bates</t>
  </si>
  <si>
    <t>David Bruce/ Rebecca Games</t>
  </si>
  <si>
    <t>David Bruce</t>
  </si>
  <si>
    <t>1-3 x/week</t>
  </si>
  <si>
    <t>David Oliver; Mary Gaetz</t>
  </si>
  <si>
    <t>Barbara Dobson</t>
  </si>
  <si>
    <t>Nancy Moore</t>
  </si>
  <si>
    <t>4-7736</t>
  </si>
  <si>
    <t xml:space="preserve">Alan Taylor </t>
  </si>
  <si>
    <t>Bob Brown</t>
  </si>
  <si>
    <t>Bill Catlett</t>
  </si>
  <si>
    <t>Ann F. Thomas</t>
  </si>
  <si>
    <t>quarterly</t>
  </si>
  <si>
    <t>Bill Phelps</t>
  </si>
  <si>
    <t>4 8100</t>
  </si>
  <si>
    <t>Don Judy</t>
  </si>
  <si>
    <t>Jim Swain; Jeff Strange</t>
  </si>
  <si>
    <t>bi-mo, during session; vol-for 138 legislators</t>
  </si>
  <si>
    <t>1st working day after 15 &amp;31</t>
  </si>
  <si>
    <t>monthly, interim: when not in session;vol-for 138 legislators + 100 committee members</t>
  </si>
  <si>
    <t>1st week July</t>
  </si>
  <si>
    <t>Ken Adelson</t>
  </si>
  <si>
    <t>Jann Litteral</t>
  </si>
  <si>
    <t>AMS</t>
  </si>
  <si>
    <t>MF</t>
  </si>
  <si>
    <t>Angie Dalton</t>
  </si>
  <si>
    <t>Ellen Nolan</t>
  </si>
  <si>
    <t>4-7233 x234</t>
  </si>
  <si>
    <t>Dwight Price</t>
  </si>
  <si>
    <t>Tom Nunnelley</t>
  </si>
  <si>
    <t>Ray Hunt /Elaine Butler</t>
  </si>
  <si>
    <t>7718</t>
  </si>
  <si>
    <t>Bill Parrent Norma Dils</t>
  </si>
  <si>
    <t>Bill Parrent</t>
  </si>
  <si>
    <t>Oracle</t>
  </si>
  <si>
    <t>Centura</t>
  </si>
  <si>
    <t>Ruth Ann Sparks</t>
  </si>
  <si>
    <t>8986</t>
  </si>
  <si>
    <t>Jim Berkes</t>
  </si>
  <si>
    <t>3-3420</t>
  </si>
  <si>
    <t>Alex Whitenack</t>
  </si>
  <si>
    <t>1238 x4421</t>
  </si>
  <si>
    <t>Frank Hahn</t>
  </si>
  <si>
    <t>1238 x4410</t>
  </si>
  <si>
    <t>Looney/Hicks</t>
  </si>
  <si>
    <t>1404 x4525</t>
  </si>
  <si>
    <t>IMS</t>
  </si>
  <si>
    <t>Carla Hawkins</t>
  </si>
  <si>
    <t>6033 x266</t>
  </si>
  <si>
    <t xml:space="preserve">Susan Byers; Sandeep Kapoor </t>
  </si>
  <si>
    <t>Agnes Roberts</t>
  </si>
  <si>
    <t>Susan Byers</t>
  </si>
  <si>
    <t>1404 x4417</t>
  </si>
  <si>
    <t>DB2</t>
  </si>
  <si>
    <t>Telon/COBOL II</t>
  </si>
  <si>
    <t>Ruth Gilligan</t>
  </si>
  <si>
    <t>Glen Brandt</t>
  </si>
  <si>
    <t>2351</t>
  </si>
  <si>
    <t>Jim Melton; Paula Breeden</t>
  </si>
  <si>
    <t>3-4390</t>
  </si>
  <si>
    <t>Brad Abrams</t>
  </si>
  <si>
    <t>3-3420 x121</t>
  </si>
  <si>
    <t>Bill Davies</t>
  </si>
  <si>
    <t>COBOL II</t>
  </si>
  <si>
    <t>Arch Carr, Gwen Fuqua</t>
  </si>
  <si>
    <t xml:space="preserve">Kent Ellis </t>
  </si>
  <si>
    <t>Fred Upchurch; Bruce Wells</t>
  </si>
  <si>
    <t>8900</t>
  </si>
  <si>
    <t>3730</t>
  </si>
  <si>
    <t>Jim Dodson</t>
  </si>
  <si>
    <t>7334</t>
  </si>
  <si>
    <t>7409</t>
  </si>
  <si>
    <t>Richard Gee; Dale Bryan</t>
  </si>
  <si>
    <t xml:space="preserve">Norma Green Dwight Price </t>
  </si>
  <si>
    <t>4440</t>
  </si>
  <si>
    <t>Mark Bell</t>
  </si>
  <si>
    <t>6115</t>
  </si>
  <si>
    <t>John Hicks</t>
  </si>
  <si>
    <t>1238x4423</t>
  </si>
  <si>
    <t>Terry Haines; AMS</t>
  </si>
  <si>
    <t>Ray Hunt, Kelli Hill, Carolyn Lusk</t>
  </si>
  <si>
    <t>Dean Barber</t>
  </si>
  <si>
    <t>Check Writer - Checks|140,000|8 per month\Check Writer - ACH|190,000|Monthly</t>
  </si>
  <si>
    <t>every 2 weeks</t>
  </si>
  <si>
    <t>Y</t>
  </si>
  <si>
    <t>BZ total system count</t>
  </si>
  <si>
    <t>BZ systems rcvd count</t>
  </si>
  <si>
    <t>W</t>
  </si>
  <si>
    <t>U</t>
  </si>
  <si>
    <t>LS</t>
  </si>
  <si>
    <t>ByPass Vend Offset</t>
  </si>
  <si>
    <t>ByPass Cash</t>
  </si>
  <si>
    <t>ByPass Budget</t>
  </si>
  <si>
    <t>Day Job (D)</t>
  </si>
  <si>
    <t>Check Sample Y/N</t>
  </si>
  <si>
    <t>Stub Needed Y/N</t>
  </si>
  <si>
    <t>Check Categoty</t>
  </si>
  <si>
    <t>N</t>
  </si>
  <si>
    <t>GT</t>
  </si>
  <si>
    <t>GA</t>
  </si>
  <si>
    <t>CC</t>
  </si>
  <si>
    <t>CR</t>
  </si>
  <si>
    <t>PY</t>
  </si>
  <si>
    <t>TX</t>
  </si>
  <si>
    <t>BT</t>
  </si>
  <si>
    <t>TR</t>
  </si>
  <si>
    <t>??</t>
  </si>
  <si>
    <t>PA</t>
  </si>
  <si>
    <t>UB</t>
  </si>
  <si>
    <t>GH</t>
  </si>
  <si>
    <t>ET</t>
  </si>
  <si>
    <t>CS</t>
  </si>
  <si>
    <t>Use Common Codes-
Type 21 (BS)</t>
  </si>
  <si>
    <t>Received Common
Codes Sheet</t>
  </si>
  <si>
    <t>PSB2358.OPTEST6.TXT</t>
  </si>
  <si>
    <t>JVC_TEST.TXT</t>
  </si>
  <si>
    <t>C39R059B</t>
  </si>
  <si>
    <t>C1</t>
  </si>
  <si>
    <t>C1_TEST.TXT</t>
  </si>
  <si>
    <t>C39R059A</t>
  </si>
  <si>
    <t>C31R045D</t>
  </si>
  <si>
    <t>C30R080B</t>
  </si>
  <si>
    <t>M990414.MRS</t>
  </si>
  <si>
    <t>Central
Pre-Audit</t>
  </si>
  <si>
    <t>Check Writers in T IST:</t>
  </si>
  <si>
    <t>C39R086A</t>
  </si>
  <si>
    <t>C39R086B</t>
  </si>
  <si>
    <t>Mainframe Copy</t>
  </si>
  <si>
    <t>FTP</t>
  </si>
  <si>
    <t>Multiple</t>
  </si>
  <si>
    <t>C31R046A</t>
  </si>
  <si>
    <t>C31R046B</t>
  </si>
  <si>
    <t>C31R046C</t>
  </si>
  <si>
    <t>C31R046D</t>
  </si>
  <si>
    <t>C31R046E</t>
  </si>
  <si>
    <t>C31R046F</t>
  </si>
  <si>
    <t>C31R046G</t>
  </si>
  <si>
    <t>C31R046H</t>
  </si>
  <si>
    <t>C31R046I</t>
  </si>
  <si>
    <t>C31R046J</t>
  </si>
  <si>
    <t>PSBM.AFN7.ACW.PRODTEST</t>
  </si>
  <si>
    <t>Kentucky Retirement - KERS</t>
  </si>
  <si>
    <t>Kentucky Retirement - CERS</t>
  </si>
  <si>
    <t>Kentucky Retirement - CERH</t>
  </si>
  <si>
    <t>Kentucky Retirement - KERH</t>
  </si>
  <si>
    <t>Kentucky Retirement - SPRS</t>
  </si>
  <si>
    <t>Kentucky Retirement - KERS - EFT</t>
  </si>
  <si>
    <t>Kentucky Retirement - CERS - EFT</t>
  </si>
  <si>
    <t>Kentucky Retirement - SPRS - EFT</t>
  </si>
  <si>
    <t>Kentucky Retirement - CERH - EFT</t>
  </si>
  <si>
    <t>Kentucky Retirement - KERH - EFT</t>
  </si>
  <si>
    <t>Local Government  -  CDBG - EFT</t>
  </si>
  <si>
    <t>Check Style</t>
  </si>
  <si>
    <t>Z</t>
  </si>
  <si>
    <t>C</t>
  </si>
  <si>
    <t>C-KRS</t>
  </si>
  <si>
    <t>na</t>
  </si>
  <si>
    <t>UI</t>
  </si>
  <si>
    <t>C-PAY</t>
  </si>
  <si>
    <t>Z-CS</t>
  </si>
  <si>
    <t>Comments</t>
  </si>
  <si>
    <t>st:</t>
  </si>
  <si>
    <t>st:Remittance Advice Info is blank
Alex met with TR on 05/06/1999
Assumption: KY RETIREMENT layout will be used</t>
  </si>
  <si>
    <t>st:Remittance needs to be designed</t>
  </si>
  <si>
    <t xml:space="preserve">st:Remittance designed by agency </t>
  </si>
  <si>
    <t>st:Contact user and ask them to include literals in the remit info:
Case Name, Case Number, Local Phone, Account#.
This will allow use of Generic Z-fold.</t>
  </si>
  <si>
    <t>K100045A</t>
  </si>
  <si>
    <t>K100045B</t>
  </si>
  <si>
    <t>K100045C</t>
  </si>
  <si>
    <t>K100045D</t>
  </si>
  <si>
    <t>K750059A</t>
  </si>
  <si>
    <t>K750059B</t>
  </si>
  <si>
    <t>K795086A</t>
  </si>
  <si>
    <t>K795086B</t>
  </si>
  <si>
    <t>KEMPCOMP</t>
  </si>
  <si>
    <t>K721152</t>
  </si>
  <si>
    <t xml:space="preserve"> MWI</t>
  </si>
  <si>
    <t>Kevin Cardwell</t>
  </si>
  <si>
    <t>5/18 LG will do proess manually until programming finished, cannot do for 7/1 timeframe.</t>
  </si>
  <si>
    <t>CNTC
Agency
3</t>
  </si>
  <si>
    <t>CNTC
Contact Code
3</t>
  </si>
  <si>
    <t>CNTC
Claim Agency Name
30</t>
  </si>
  <si>
    <t>CNTC
Contact Name
30</t>
  </si>
  <si>
    <t>CNTC
Address Line 1
30</t>
  </si>
  <si>
    <t>CNTC
City
20</t>
  </si>
  <si>
    <t>CNTC
State Code
2</t>
  </si>
  <si>
    <t>CNTC
Zip Code 5
5</t>
  </si>
  <si>
    <t>CNTC
Zip Code 4
4</t>
  </si>
  <si>
    <t>CNTC
Voice Prefix
3</t>
  </si>
  <si>
    <t>CNTC
Voice Number
4</t>
  </si>
  <si>
    <t>CNTC
Voice Area Code
3</t>
  </si>
  <si>
    <t>CNTC
Voice Extent
4</t>
  </si>
  <si>
    <t>tfp</t>
  </si>
  <si>
    <t>tfn</t>
  </si>
  <si>
    <t>tfe</t>
  </si>
  <si>
    <t>tdp</t>
  </si>
  <si>
    <t>tdn</t>
  </si>
  <si>
    <t>tde</t>
  </si>
  <si>
    <t>tfa</t>
  </si>
  <si>
    <t>tda</t>
  </si>
  <si>
    <t>tdfa</t>
  </si>
  <si>
    <t>tdfp</t>
  </si>
  <si>
    <t>tdfn</t>
  </si>
  <si>
    <t>tdfe</t>
  </si>
  <si>
    <t>fa</t>
  </si>
  <si>
    <t>fp</t>
  </si>
  <si>
    <t>fn</t>
  </si>
  <si>
    <t>em</t>
  </si>
  <si>
    <t>CNTC
Comment</t>
  </si>
  <si>
    <t>CNTC
Permit Number
4</t>
  </si>
  <si>
    <t>PSB2247.REARP39.MARS.DIS.SORTX</t>
  </si>
  <si>
    <t>PSB2247.REARP40.MARS.DIS.SORTX</t>
  </si>
  <si>
    <t>st:
bz:Joanna Sagister 5/18</t>
  </si>
  <si>
    <t>st:
bz:AFT 5/17</t>
  </si>
  <si>
    <t>st:Two 65 position comment lines are moved to remit info
bz:AFT 5/17</t>
  </si>
  <si>
    <t xml:space="preserve">st:Comment lines &amp; literals moved to remit info
bz:AFT 5/17  </t>
  </si>
  <si>
    <t>st:Janet Lee is using nine '31' records for error messages
bz:AFT 5/17</t>
  </si>
  <si>
    <t>st:Remittance Designed
Contact user:File has six  '31' recs  - only 3 have data in the remit info;
File contains Contact info 
bz:</t>
  </si>
  <si>
    <t>st:
bz:</t>
  </si>
  <si>
    <t>st:
bz:Jim Reynolds</t>
  </si>
  <si>
    <t>st:
bz:Jim Reynolds 5/17</t>
  </si>
  <si>
    <t>st:
bz:Ronnie O'Nan; Mark Bell
need new sample, w/ stub info</t>
  </si>
  <si>
    <t>st:Contact user and ask them to include literals in the remit info:Payment type, Period Ending,  Final Payment, Claim #,
Claimant. This will allow use of Generic Z-fold.
Bz:Bob Fannin 5/17</t>
  </si>
  <si>
    <t>st:
bz:Ronnie Jump, Diana</t>
  </si>
  <si>
    <t>st:
bz:Mary Gaetz 5/17</t>
  </si>
  <si>
    <t>st:Standard literal in all records
bz:Mary Gaetz 5/17</t>
  </si>
  <si>
    <t>st:Standard literal with unique pay tran no
Contact user: File contains Contact inf
bz:Mary Gaetz 5/17</t>
  </si>
  <si>
    <t>st:Same as C48R105A
bz:Mary Gaetz 5/17</t>
  </si>
  <si>
    <t>st:Standard literal in all records
Contact user: File contains Contact info 
bz:Mary Gaetz 5/17</t>
  </si>
  <si>
    <t>st:Same as C48R171A
bz:Mary Gaetz 5/17</t>
  </si>
  <si>
    <t>st:Alex talked w/Barbara Dobson on 05/05/1999.
Perhaps generic can be used initially -- enhancements later. 
(File contains Contact info )
bz:Mary Gaetz 5/17</t>
  </si>
  <si>
    <t>st:Contact user: w/exception of address, all data in remit info will automatically be included on remittance. No special remittance should need to be designed -- Generic z-fold can be used.
bz:Mary Gaetz 5/17</t>
  </si>
  <si>
    <t>st:Same as C48R173A
bz:Mary Gaetz 5/17</t>
  </si>
  <si>
    <t>st:Contact user: Remittance Advice Info is blank
bz:Mary Gaetz 5/17</t>
  </si>
  <si>
    <t>st:
bz:Arch Carr 5/17</t>
  </si>
  <si>
    <t>K</t>
  </si>
  <si>
    <t>G</t>
  </si>
  <si>
    <t>G1</t>
  </si>
  <si>
    <t>-</t>
  </si>
  <si>
    <t>E</t>
  </si>
  <si>
    <t>Old Bank Code</t>
  </si>
  <si>
    <t>B1</t>
  </si>
  <si>
    <t>T1</t>
  </si>
  <si>
    <t>BA</t>
  </si>
  <si>
    <t>A1</t>
  </si>
  <si>
    <t>M1</t>
  </si>
  <si>
    <t>L1</t>
  </si>
  <si>
    <t>MW</t>
  </si>
  <si>
    <t>Uniform Personnel &amp; Payroll (UPPS) Labor Dist  for Personal Service Contracts.</t>
  </si>
  <si>
    <t>K792106A</t>
  </si>
  <si>
    <t>K792106B</t>
  </si>
  <si>
    <t>State Fire and tornado Insurance</t>
  </si>
  <si>
    <t>Teachers Retirement Payroll</t>
  </si>
  <si>
    <t>SYSGP.DATA.TRS803</t>
  </si>
  <si>
    <t>C33R085B</t>
  </si>
  <si>
    <t>C33R085A</t>
  </si>
  <si>
    <t>5/25/99 dt:New file   Info to the right of column O not yet determined</t>
  </si>
  <si>
    <t>Nick Piacsek</t>
  </si>
  <si>
    <t>Bank Code</t>
  </si>
  <si>
    <t>E1</t>
  </si>
  <si>
    <t>K1</t>
  </si>
  <si>
    <t>KR</t>
  </si>
  <si>
    <t>S1</t>
  </si>
  <si>
    <t>SP</t>
  </si>
  <si>
    <t>Z1</t>
  </si>
  <si>
    <t>H1</t>
  </si>
  <si>
    <t>KH</t>
  </si>
  <si>
    <t>R1</t>
  </si>
  <si>
    <t>U1</t>
  </si>
  <si>
    <t>P1</t>
  </si>
  <si>
    <t>Y1</t>
  </si>
  <si>
    <t>MA</t>
  </si>
  <si>
    <t>PSBJ.PSJ5112.A0676O</t>
  </si>
  <si>
    <t>PSBJ.PSJ5112.A0676JO</t>
  </si>
  <si>
    <t>PSBJ.PSJ5226.MARS</t>
  </si>
  <si>
    <t>PSBJ.PSJ5226.MARSJ</t>
  </si>
  <si>
    <t>PSBJ.PVI.A1679</t>
  </si>
  <si>
    <t>Transportation Contractor Pay Estimate (030) - CPES</t>
  </si>
  <si>
    <t>5/5 Vendor code needs to be 9 or 11 characters long.</t>
  </si>
  <si>
    <t>PSB1208.MARS.JAS3</t>
  </si>
  <si>
    <t>C48R173C</t>
  </si>
  <si>
    <t>5/26 Tape recieved. 5/4  Waiting for UAT production-like file. This tested cleanly on 3/15 but went away before I made a PSBM. Copy. *bz:does not include 1099 info. *dt Arch Carr has a tape and will send it when he resolves some technical issues regarding LRECL and block size.</t>
  </si>
  <si>
    <t>Bzcount #&amp;INF
REDO-&gt;
Rpt:
M-cab-#</t>
  </si>
  <si>
    <t>C35R093A</t>
  </si>
  <si>
    <t>C35R093B</t>
  </si>
  <si>
    <t>C35R093C</t>
  </si>
  <si>
    <t>C35R093D</t>
  </si>
  <si>
    <t>C35R093E</t>
  </si>
  <si>
    <t>IIT</t>
  </si>
  <si>
    <t>C39R0100</t>
  </si>
  <si>
    <t>As of 5/27/98</t>
  </si>
  <si>
    <t>On 5/24/1998</t>
  </si>
  <si>
    <t>Added Interface:</t>
  </si>
  <si>
    <t>State Fire and Tornado Insurance</t>
  </si>
  <si>
    <t>JVT</t>
  </si>
  <si>
    <t>Transportation Equipment Management (062) -EMS Travel</t>
  </si>
  <si>
    <t>HR.FAD.CK.TREAS2(0)</t>
  </si>
  <si>
    <t>HR.FAD.CK.TREAS1(0)</t>
  </si>
  <si>
    <t>Judy Kail</t>
  </si>
  <si>
    <t>DT 5/11/99: File is fine except for 1 problem with checks that net to a zero amount.</t>
  </si>
  <si>
    <t>Revenue Distribution  (unhonored checks)</t>
  </si>
  <si>
    <t>Revenue Distribution (payments)</t>
  </si>
  <si>
    <t>LRC DAILY EXPENSE</t>
  </si>
  <si>
    <t>LRC TRAVEL EXPENSE</t>
  </si>
  <si>
    <t>eft</t>
  </si>
  <si>
    <t>Motor Fuel Refund</t>
  </si>
  <si>
    <t>BUSINESS TAX CHECKS</t>
  </si>
  <si>
    <t>ERROR TAX CHECKS</t>
  </si>
  <si>
    <t>TAX REFUND CHECKS</t>
  </si>
  <si>
    <t>REVENUE LIEN FEES</t>
  </si>
  <si>
    <t>REVENUE OPT</t>
  </si>
  <si>
    <t>REVENUE QUARTERLY PROPERTY TAX</t>
  </si>
  <si>
    <t>KY EMPLOYEES RETIREMENT CHECKS</t>
  </si>
  <si>
    <t>COUNTY EMPLOYEES CHECKS</t>
  </si>
  <si>
    <t>STATE POLICE RETIREMENT CHECKS</t>
  </si>
  <si>
    <t>CH</t>
  </si>
  <si>
    <t>COUNTY HAZ EMP RET CHECKS</t>
  </si>
  <si>
    <t>KY HAZ EMPLOYEES RET CHECKS</t>
  </si>
  <si>
    <t>LOCAL GOVT ROAD AID</t>
  </si>
  <si>
    <t>LOCAL GOVT COAL AND MINERAL TAX</t>
  </si>
  <si>
    <t>TEACHERS RETIREMENT CHECKS</t>
  </si>
  <si>
    <t>TRANS MOTOR CARRIERS REFUND</t>
  </si>
  <si>
    <t>LABOR SPECIAL FUND CHECKS</t>
  </si>
  <si>
    <t>WFDC DES COMMUTING ASSISTANCE</t>
  </si>
  <si>
    <t>UI BENEFIT CHECKS</t>
  </si>
  <si>
    <t>PAYROLL CHECKS</t>
  </si>
  <si>
    <t>CFC IMPACT PLUS</t>
  </si>
  <si>
    <t>CFC KAMES</t>
  </si>
  <si>
    <t>CFC CHILD CARE ASSISTANCE</t>
  </si>
  <si>
    <t>CFC TWIST</t>
  </si>
  <si>
    <t>PAS</t>
  </si>
  <si>
    <t>CFC KENPAC</t>
  </si>
  <si>
    <t>CFC FAD</t>
  </si>
  <si>
    <t>CFC FOOD STAMP EMPLOY &amp; TRAIN</t>
  </si>
  <si>
    <t>TANF CHECKS</t>
  </si>
  <si>
    <t>CHILD SUPPORT CHECKS</t>
  </si>
  <si>
    <t>CFC DISABILITY DETERMINATIONS</t>
  </si>
  <si>
    <t>DC</t>
  </si>
  <si>
    <t>CHILD DEDICATED SSI CHECKS</t>
  </si>
  <si>
    <t>(Children's Trust fund)</t>
  </si>
  <si>
    <t>CHS IMPACT PLUS</t>
  </si>
  <si>
    <t>CHS FOSTER GRANDPARENT</t>
  </si>
  <si>
    <t>CHS KEIS</t>
  </si>
  <si>
    <t>MEDICAID CHECKS</t>
  </si>
  <si>
    <t>New Ck Category</t>
  </si>
  <si>
    <t>GC</t>
  </si>
  <si>
    <t>VENDOR INTERCEPT CHECKS</t>
  </si>
  <si>
    <t>GENERAL CHECKS - AGENCY MAILED</t>
  </si>
  <si>
    <t>GENERAL CHECKS - CAP PROJECTS</t>
  </si>
  <si>
    <t>GENERAL CHECKS - TREAS HOLD</t>
  </si>
  <si>
    <t>GENERAL CHECKS - TREAS MAILED</t>
  </si>
  <si>
    <t>758</t>
  </si>
  <si>
    <t>0VO</t>
  </si>
  <si>
    <t>B</t>
  </si>
  <si>
    <t>0GA</t>
  </si>
  <si>
    <t>0GC</t>
  </si>
  <si>
    <t>0GH</t>
  </si>
  <si>
    <t>0GT</t>
  </si>
  <si>
    <t>Single Check</t>
  </si>
  <si>
    <t>Disb / CW</t>
  </si>
  <si>
    <t>Agency</t>
  </si>
  <si>
    <t>Contact Code</t>
  </si>
  <si>
    <t>CW Cabinet</t>
  </si>
  <si>
    <t>CW ID #</t>
  </si>
  <si>
    <t>CW Name</t>
  </si>
  <si>
    <t>CW.
File Name</t>
  </si>
  <si>
    <t>CW Check Name</t>
  </si>
  <si>
    <t>005</t>
  </si>
  <si>
    <t>001</t>
  </si>
  <si>
    <t>002</t>
  </si>
  <si>
    <t>C30</t>
  </si>
  <si>
    <t>y</t>
  </si>
  <si>
    <t>0BT</t>
  </si>
  <si>
    <t>0ET</t>
  </si>
  <si>
    <t>0TX</t>
  </si>
  <si>
    <t>003</t>
  </si>
  <si>
    <t>004</t>
  </si>
  <si>
    <t>100</t>
  </si>
  <si>
    <t>0KR</t>
  </si>
  <si>
    <t>0CH</t>
  </si>
  <si>
    <t>0KH</t>
  </si>
  <si>
    <t>0SP</t>
  </si>
  <si>
    <t>112</t>
  </si>
  <si>
    <t>006</t>
  </si>
  <si>
    <t>007</t>
  </si>
  <si>
    <t>560</t>
  </si>
  <si>
    <t>0TR</t>
  </si>
  <si>
    <t>C35</t>
  </si>
  <si>
    <t>008</t>
  </si>
  <si>
    <t>920</t>
  </si>
  <si>
    <t>0LS</t>
  </si>
  <si>
    <t>538</t>
  </si>
  <si>
    <t>009</t>
  </si>
  <si>
    <t>0UB</t>
  </si>
  <si>
    <t>0PY</t>
  </si>
  <si>
    <t>736</t>
  </si>
  <si>
    <t>010</t>
  </si>
  <si>
    <t>011</t>
  </si>
  <si>
    <t>012</t>
  </si>
  <si>
    <t>013</t>
  </si>
  <si>
    <t>???</t>
  </si>
  <si>
    <t>014</t>
  </si>
  <si>
    <t>015</t>
  </si>
  <si>
    <t>016</t>
  </si>
  <si>
    <t>0PA</t>
  </si>
  <si>
    <t>0CS</t>
  </si>
  <si>
    <t>726</t>
  </si>
  <si>
    <t>017</t>
  </si>
  <si>
    <t>729</t>
  </si>
  <si>
    <t>018</t>
  </si>
  <si>
    <t>019</t>
  </si>
  <si>
    <t>729
728</t>
  </si>
  <si>
    <t>020</t>
  </si>
  <si>
    <t>748</t>
  </si>
  <si>
    <t>0MA</t>
  </si>
  <si>
    <r>
      <t>c31r0460:</t>
    </r>
    <r>
      <rPr>
        <sz val="8"/>
        <rFont val="Arial"/>
        <family val="2"/>
      </rPr>
      <t>PSB2358.ACWTRS</t>
    </r>
  </si>
  <si>
    <t>LEGISLATIVE RESEARCH COMMISSION</t>
  </si>
  <si>
    <t>Room 300 State Capitol</t>
  </si>
  <si>
    <t>700 Capitol Avenue</t>
  </si>
  <si>
    <t>Frankfort</t>
  </si>
  <si>
    <t>KY</t>
  </si>
  <si>
    <t>REVENUE CABINET</t>
  </si>
  <si>
    <t>DEPT. FOR LOCAL GOVERNMENT</t>
  </si>
  <si>
    <t>1024 Capital Center Drive, STE 340</t>
  </si>
  <si>
    <t>8204</t>
  </si>
  <si>
    <t>KY TRANSPORTATION CABINET</t>
  </si>
  <si>
    <t>Division of Motor Carriers</t>
  </si>
  <si>
    <t>PO Box 2007</t>
  </si>
  <si>
    <t>2007</t>
  </si>
  <si>
    <t>LABOR CABINET</t>
  </si>
  <si>
    <t>Special Fund Payment Unit</t>
  </si>
  <si>
    <t>1047 US 127 SOUTH</t>
  </si>
  <si>
    <t>WORKFORCE DEVELOPMENT CABINET</t>
  </si>
  <si>
    <t>DES Commuting Assistance</t>
  </si>
  <si>
    <t>CAB FOR FAMILIES AND CHILDREN</t>
  </si>
  <si>
    <t>TWIST Payment Desk</t>
  </si>
  <si>
    <t>39-022: Curcuit Clerk Fees; not a system</t>
  </si>
  <si>
    <t>39-0220: Curcuit Clerk Fees; not a system</t>
  </si>
  <si>
    <t>Division of Child Support</t>
  </si>
  <si>
    <t>P O Box 2150</t>
  </si>
  <si>
    <t>TEACHERS’ RETIREMENT SYSTEM</t>
  </si>
  <si>
    <t>479 Versailles Road</t>
  </si>
  <si>
    <t>31-0460: Kentucky Retirement</t>
  </si>
  <si>
    <t>0 record, Kentucky Retirement</t>
  </si>
  <si>
    <t>CNTC
Iname</t>
  </si>
  <si>
    <t>CABINET FOR HEALTH SERVICES</t>
  </si>
  <si>
    <t>275 East Main Street</t>
  </si>
  <si>
    <t>MHMR</t>
  </si>
  <si>
    <t>275 East Main Street 5E-C</t>
  </si>
  <si>
    <t>MEDICAID Services KenPAC</t>
  </si>
  <si>
    <t>FAD 5E-C</t>
  </si>
  <si>
    <t>Kentucky Works 5E-C</t>
  </si>
  <si>
    <t>KENTUCKY RETIREMENT SYSTEMS</t>
  </si>
  <si>
    <t>1260 Louisville Road</t>
  </si>
  <si>
    <t>st:
bz:Joanna Sagister 5/18;dt emailed Jeff Strange 6/1 re vendor code/lower case</t>
  </si>
  <si>
    <t>5/5 Description is too long and runs into accounting period.  Waiting for UAT production-like file: dt 6/1/99 Emailed Arch Carr re description</t>
  </si>
  <si>
    <t>KenPAC
File from CFC, Agency code is CHS, amts go against HS items.</t>
  </si>
  <si>
    <t>PV(1); JVC</t>
  </si>
  <si>
    <t>Kentucky Imprest Cash (KICS) (67 copies, file combines Adv docs)</t>
  </si>
  <si>
    <t>C39R0420</t>
  </si>
  <si>
    <t>DPT FOR COMMUNITY BASED SRVCS</t>
  </si>
  <si>
    <t>Division of Child Care</t>
  </si>
  <si>
    <t>275 E Main Street 3E-B6</t>
  </si>
  <si>
    <t>General Accounting</t>
  </si>
  <si>
    <t>0CR</t>
  </si>
  <si>
    <t>DEPARTMENT OF THE TREASURY</t>
  </si>
  <si>
    <t>Production
Run Date</t>
  </si>
  <si>
    <t>Comments on Current Status, 
Please date and initial</t>
  </si>
  <si>
    <t>4/28 Waiting for UAT production-like file;DT emailed Doc Conway 6/1/ re vendor code</t>
  </si>
  <si>
    <t>K750010</t>
  </si>
  <si>
    <t>K42ANNN              NNN = KICS Id</t>
  </si>
  <si>
    <t>KC35093A</t>
  </si>
  <si>
    <t>KC35093B</t>
  </si>
  <si>
    <t>KC35093C</t>
  </si>
  <si>
    <t>KC35093D</t>
  </si>
  <si>
    <t>KC35093E</t>
  </si>
  <si>
    <t>KC35093F</t>
  </si>
  <si>
    <t>KC35093G</t>
  </si>
  <si>
    <t>C48R1500</t>
  </si>
  <si>
    <t>t</t>
  </si>
  <si>
    <t>Community Based Services</t>
  </si>
  <si>
    <t>5E-C</t>
  </si>
  <si>
    <t>Treasury Manual Warrants</t>
  </si>
  <si>
    <t>Eugene Herrell</t>
  </si>
  <si>
    <t>Jim Ed Devers</t>
  </si>
  <si>
    <t>C48R087B</t>
  </si>
  <si>
    <t>C48R087A</t>
  </si>
  <si>
    <t>6/6 FH: misc. vendor zip code is missing</t>
  </si>
  <si>
    <t>6/6 FH: object code is invalid</t>
  </si>
  <si>
    <t>6/6 FH: waiting for prod-like data on UAT</t>
  </si>
  <si>
    <t>6/6 FH: agency code is invalid</t>
  </si>
  <si>
    <t>6/6 FH: bank code is invalid</t>
  </si>
  <si>
    <t>6/6 FH: sent to Treasury (gen 15)</t>
  </si>
  <si>
    <t>6/6 FH: sent to Treasury gen(11)</t>
  </si>
  <si>
    <t>6/6 FH: sent to Treasury (gen 13)</t>
  </si>
  <si>
    <t>6/6 FH: sent to Treasury (gen 17)</t>
  </si>
  <si>
    <t>6/6 FH: sent to Treasury (gen 14)</t>
  </si>
  <si>
    <t>C48R151A</t>
  </si>
  <si>
    <t>C48R151B</t>
  </si>
  <si>
    <t>Kent Ellis</t>
  </si>
  <si>
    <t>Treasury -for employee child support</t>
  </si>
  <si>
    <t>6/6 FH: sent to Treasury (gen 3)</t>
  </si>
  <si>
    <t>6/6 FH: sent to Treasury (gen 4)</t>
  </si>
  <si>
    <t>6/6 FH: sent to Treasury (gen 5)</t>
  </si>
  <si>
    <t>a</t>
  </si>
  <si>
    <t>s</t>
  </si>
  <si>
    <t>u</t>
  </si>
  <si>
    <t>Sealed? Unsealed</t>
  </si>
  <si>
    <t>6/7 FH: sent to Treasury (gen 18)</t>
  </si>
  <si>
    <t>6/7 FH: sent to Treasury (gen 19)</t>
  </si>
  <si>
    <t>Error refunds (Individual Income Refunds) -sealed</t>
  </si>
  <si>
    <t>Error refunds (Individual Income Refunds) -unsealed</t>
  </si>
  <si>
    <t>TreasMail
AgRetrun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</si>
</sst>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"/>
    <numFmt numFmtId="166" formatCode="0000"/>
    <numFmt numFmtId="167" formatCode="m/d"/>
  </numFmts>
  <fonts count="12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.5"/>
      <name val="MS Sans Serif"/>
      <family val="2"/>
    </font>
    <font>
      <sz val="8"/>
      <color indexed="60"/>
      <name val="Arial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2" fillId="0" borderId="0" xfId="19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19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textRotation="90" wrapText="1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9" fontId="0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49" fontId="2" fillId="0" borderId="0" xfId="19" applyNumberFormat="1" applyFont="1" applyFill="1" applyBorder="1" applyAlignment="1">
      <alignment horizontal="left" vertical="top" wrapText="1"/>
      <protection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19" applyFont="1" applyFill="1" applyBorder="1" applyAlignment="1">
      <alignment horizontal="center" vertical="top" wrapText="1"/>
      <protection/>
    </xf>
    <xf numFmtId="14" fontId="4" fillId="0" borderId="0" xfId="19" applyNumberFormat="1" applyFont="1" applyFill="1" applyBorder="1" applyAlignment="1">
      <alignment horizontal="center" vertical="top" wrapText="1"/>
      <protection/>
    </xf>
    <xf numFmtId="14" fontId="2" fillId="0" borderId="0" xfId="19" applyNumberFormat="1" applyFont="1" applyFill="1" applyBorder="1" applyAlignment="1">
      <alignment horizontal="center" vertical="top" wrapText="1"/>
      <protection/>
    </xf>
    <xf numFmtId="14" fontId="4" fillId="0" borderId="0" xfId="19" applyNumberFormat="1" applyFont="1" applyFill="1" applyBorder="1" applyAlignment="1">
      <alignment horizontal="left" vertical="top" wrapText="1"/>
      <protection/>
    </xf>
    <xf numFmtId="14" fontId="2" fillId="0" borderId="0" xfId="19" applyNumberFormat="1" applyFont="1" applyFill="1" applyBorder="1" applyAlignment="1">
      <alignment horizontal="center" vertical="top" wrapText="1"/>
      <protection/>
    </xf>
    <xf numFmtId="0" fontId="4" fillId="0" borderId="0" xfId="19" applyFont="1" applyFill="1" applyBorder="1" applyAlignment="1">
      <alignment horizontal="center" vertical="top" wrapText="1"/>
      <protection/>
    </xf>
    <xf numFmtId="14" fontId="4" fillId="0" borderId="0" xfId="19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2" fillId="3" borderId="0" xfId="19" applyFont="1" applyFill="1" applyBorder="1" applyAlignment="1">
      <alignment horizontal="center" vertical="top" wrapText="1"/>
      <protection/>
    </xf>
    <xf numFmtId="16" fontId="4" fillId="0" borderId="0" xfId="0" applyNumberFormat="1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19" applyFont="1" applyFill="1" applyBorder="1" applyAlignment="1">
      <alignment horizontal="left" vertical="top" wrapText="1"/>
      <protection/>
    </xf>
    <xf numFmtId="14" fontId="4" fillId="4" borderId="0" xfId="0" applyNumberFormat="1" applyFont="1" applyFill="1" applyBorder="1" applyAlignment="1">
      <alignment horizontal="center" vertical="top" wrapText="1"/>
    </xf>
    <xf numFmtId="0" fontId="2" fillId="0" borderId="0" xfId="19" applyNumberFormat="1" applyFont="1" applyFill="1" applyBorder="1" applyAlignment="1" applyProtection="1">
      <alignment horizontal="left" vertical="top" wrapText="1"/>
      <protection/>
    </xf>
    <xf numFmtId="0" fontId="4" fillId="0" borderId="0" xfId="19" applyFont="1" applyFill="1" applyBorder="1" applyAlignment="1">
      <alignment horizontal="center" vertical="top" wrapText="1"/>
      <protection/>
    </xf>
    <xf numFmtId="0" fontId="0" fillId="0" borderId="0" xfId="0" applyFont="1" applyAlignment="1" quotePrefix="1">
      <alignment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0" fontId="6" fillId="5" borderId="1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2" fillId="0" borderId="3" xfId="19" applyFont="1" applyFill="1" applyBorder="1" applyAlignment="1">
      <alignment horizontal="left" vertical="top" wrapText="1"/>
      <protection/>
    </xf>
    <xf numFmtId="0" fontId="2" fillId="0" borderId="3" xfId="19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center" vertical="top"/>
    </xf>
    <xf numFmtId="0" fontId="2" fillId="0" borderId="0" xfId="19" applyFont="1" applyFill="1" applyBorder="1" applyAlignment="1">
      <alignment horizontal="left" vertical="top" wrapText="1"/>
      <protection/>
    </xf>
    <xf numFmtId="0" fontId="4" fillId="6" borderId="0" xfId="0" applyFont="1" applyFill="1" applyAlignment="1">
      <alignment horizontal="left" vertical="top" wrapText="1"/>
    </xf>
    <xf numFmtId="166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 quotePrefix="1">
      <alignment horizontal="center" vertical="top"/>
    </xf>
    <xf numFmtId="0" fontId="0" fillId="0" borderId="0" xfId="0" applyFill="1" applyAlignment="1">
      <alignment horizontal="center"/>
    </xf>
    <xf numFmtId="167" fontId="2" fillId="0" borderId="0" xfId="0" applyNumberFormat="1" applyFont="1" applyFill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7" fontId="4" fillId="0" borderId="0" xfId="0" applyNumberFormat="1" applyFont="1" applyFill="1" applyAlignment="1">
      <alignment horizontal="center" vertical="top"/>
    </xf>
    <xf numFmtId="167" fontId="4" fillId="0" borderId="0" xfId="0" applyNumberFormat="1" applyFont="1" applyAlignment="1">
      <alignment horizontal="center" vertical="top"/>
    </xf>
    <xf numFmtId="49" fontId="2" fillId="0" borderId="0" xfId="19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7" borderId="4" xfId="19" applyFont="1" applyFill="1" applyBorder="1" applyAlignment="1">
      <alignment horizontal="left" textRotation="90" wrapText="1"/>
      <protection/>
    </xf>
    <xf numFmtId="0" fontId="2" fillId="8" borderId="4" xfId="19" applyFont="1" applyFill="1" applyBorder="1" applyAlignment="1">
      <alignment horizontal="left" wrapText="1"/>
      <protection/>
    </xf>
    <xf numFmtId="0" fontId="2" fillId="7" borderId="4" xfId="19" applyFont="1" applyFill="1" applyBorder="1" applyAlignment="1">
      <alignment horizontal="left" wrapText="1"/>
      <protection/>
    </xf>
    <xf numFmtId="49" fontId="2" fillId="7" borderId="5" xfId="19" applyNumberFormat="1" applyFont="1" applyFill="1" applyBorder="1" applyAlignment="1">
      <alignment horizontal="left" wrapText="1"/>
      <protection/>
    </xf>
    <xf numFmtId="49" fontId="2" fillId="7" borderId="4" xfId="19" applyNumberFormat="1" applyFont="1" applyFill="1" applyBorder="1" applyAlignment="1">
      <alignment horizontal="left" wrapText="1"/>
      <protection/>
    </xf>
    <xf numFmtId="164" fontId="6" fillId="5" borderId="1" xfId="0" applyNumberFormat="1" applyFont="1" applyFill="1" applyBorder="1" applyAlignment="1">
      <alignment horizontal="left" textRotation="90" wrapText="1"/>
    </xf>
    <xf numFmtId="0" fontId="6" fillId="5" borderId="1" xfId="0" applyFont="1" applyFill="1" applyBorder="1" applyAlignment="1">
      <alignment horizontal="left" textRotation="90" wrapText="1"/>
    </xf>
    <xf numFmtId="0" fontId="1" fillId="9" borderId="1" xfId="0" applyFont="1" applyFill="1" applyBorder="1" applyAlignment="1">
      <alignment horizontal="left" textRotation="90" wrapText="1"/>
    </xf>
    <xf numFmtId="0" fontId="1" fillId="9" borderId="6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0" fontId="1" fillId="10" borderId="7" xfId="0" applyFont="1" applyFill="1" applyBorder="1" applyAlignment="1">
      <alignment horizontal="left" textRotation="90" wrapText="1"/>
    </xf>
    <xf numFmtId="165" fontId="1" fillId="10" borderId="1" xfId="0" applyNumberFormat="1" applyFont="1" applyFill="1" applyBorder="1" applyAlignment="1">
      <alignment horizontal="left" textRotation="90" wrapText="1"/>
    </xf>
    <xf numFmtId="165" fontId="1" fillId="10" borderId="8" xfId="0" applyNumberFormat="1" applyFont="1" applyFill="1" applyBorder="1" applyAlignment="1">
      <alignment horizontal="left" textRotation="90" wrapText="1"/>
    </xf>
    <xf numFmtId="0" fontId="2" fillId="11" borderId="4" xfId="19" applyFont="1" applyFill="1" applyBorder="1" applyAlignment="1">
      <alignment horizontal="left" wrapText="1"/>
      <protection/>
    </xf>
    <xf numFmtId="0" fontId="4" fillId="0" borderId="0" xfId="0" applyFon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11" borderId="9" xfId="19" applyFont="1" applyFill="1" applyBorder="1" applyAlignment="1">
      <alignment horizontal="left" wrapText="1"/>
      <protection/>
    </xf>
    <xf numFmtId="0" fontId="4" fillId="11" borderId="4" xfId="19" applyFont="1" applyFill="1" applyBorder="1" applyAlignment="1">
      <alignment horizontal="left" wrapText="1"/>
      <protection/>
    </xf>
    <xf numFmtId="166" fontId="4" fillId="11" borderId="4" xfId="19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vertical="top"/>
    </xf>
    <xf numFmtId="167" fontId="1" fillId="12" borderId="1" xfId="0" applyNumberFormat="1" applyFont="1" applyFill="1" applyBorder="1" applyAlignment="1">
      <alignment horizontal="center" textRotation="90" wrapText="1"/>
    </xf>
    <xf numFmtId="0" fontId="1" fillId="12" borderId="1" xfId="0" applyNumberFormat="1" applyFont="1" applyFill="1" applyBorder="1" applyAlignment="1">
      <alignment horizontal="center" textRotation="90" wrapText="1"/>
    </xf>
    <xf numFmtId="49" fontId="1" fillId="2" borderId="1" xfId="0" applyNumberFormat="1" applyFont="1" applyFill="1" applyBorder="1" applyAlignment="1">
      <alignment horizontal="center" textRotation="90" wrapText="1"/>
    </xf>
    <xf numFmtId="49" fontId="2" fillId="0" borderId="0" xfId="19" applyNumberFormat="1" applyFont="1" applyFill="1" applyBorder="1" applyAlignment="1">
      <alignment horizontal="center" vertical="top" wrapText="1"/>
      <protection/>
    </xf>
    <xf numFmtId="49" fontId="4" fillId="0" borderId="0" xfId="0" applyNumberFormat="1" applyFont="1" applyFill="1" applyBorder="1" applyAlignment="1">
      <alignment horizontal="center" vertical="top" wrapText="1"/>
    </xf>
    <xf numFmtId="49" fontId="2" fillId="0" borderId="0" xfId="19" applyNumberFormat="1" applyFont="1" applyFill="1" applyBorder="1" applyAlignment="1">
      <alignment horizontal="center" vertical="top" wrapText="1"/>
      <protection/>
    </xf>
    <xf numFmtId="14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horizontal="center" vertical="top"/>
    </xf>
    <xf numFmtId="1" fontId="2" fillId="0" borderId="0" xfId="19" applyNumberFormat="1" applyFont="1" applyFill="1" applyBorder="1" applyAlignment="1">
      <alignment horizontal="center" vertical="top" wrapText="1"/>
      <protection/>
    </xf>
    <xf numFmtId="1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49" fontId="4" fillId="0" borderId="0" xfId="19" applyNumberFormat="1" applyFont="1" applyFill="1" applyBorder="1" applyAlignment="1">
      <alignment horizontal="center" vertical="top" wrapText="1"/>
      <protection/>
    </xf>
    <xf numFmtId="1" fontId="4" fillId="0" borderId="0" xfId="19" applyNumberFormat="1" applyFont="1" applyFill="1" applyBorder="1" applyAlignment="1">
      <alignment horizontal="center" vertical="top" wrapText="1"/>
      <protection/>
    </xf>
    <xf numFmtId="49" fontId="4" fillId="0" borderId="0" xfId="19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19" applyFont="1" applyFill="1" applyBorder="1" applyAlignment="1">
      <alignment vertical="top" wrapText="1"/>
      <protection/>
    </xf>
    <xf numFmtId="167" fontId="6" fillId="12" borderId="1" xfId="0" applyNumberFormat="1" applyFont="1" applyFill="1" applyBorder="1" applyAlignment="1">
      <alignment horizontal="left" textRotation="90" wrapText="1"/>
    </xf>
    <xf numFmtId="0" fontId="6" fillId="12" borderId="1" xfId="0" applyNumberFormat="1" applyFont="1" applyFill="1" applyBorder="1" applyAlignment="1">
      <alignment horizontal="left" textRotation="90" wrapText="1"/>
    </xf>
    <xf numFmtId="0" fontId="2" fillId="13" borderId="4" xfId="19" applyFont="1" applyFill="1" applyBorder="1" applyAlignment="1">
      <alignment horizontal="left" wrapText="1"/>
      <protection/>
    </xf>
    <xf numFmtId="0" fontId="2" fillId="7" borderId="9" xfId="19" applyFont="1" applyFill="1" applyBorder="1" applyAlignment="1">
      <alignment horizontal="left" wrapText="1"/>
      <protection/>
    </xf>
    <xf numFmtId="0" fontId="2" fillId="0" borderId="0" xfId="19" applyFont="1" applyFill="1" applyBorder="1" applyAlignment="1">
      <alignment vertical="top" wrapText="1"/>
      <protection/>
    </xf>
    <xf numFmtId="14" fontId="4" fillId="0" borderId="0" xfId="0" applyNumberFormat="1" applyFont="1" applyFill="1" applyBorder="1" applyAlignment="1">
      <alignment vertical="top" wrapText="1"/>
    </xf>
    <xf numFmtId="0" fontId="6" fillId="12" borderId="1" xfId="0" applyFont="1" applyFill="1" applyBorder="1" applyAlignment="1">
      <alignment horizontal="left" textRotation="90" wrapText="1"/>
    </xf>
    <xf numFmtId="49" fontId="6" fillId="12" borderId="1" xfId="0" applyNumberFormat="1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167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 wrapText="1"/>
    </xf>
    <xf numFmtId="167" fontId="4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center" vertical="top"/>
    </xf>
    <xf numFmtId="167" fontId="11" fillId="0" borderId="0" xfId="0" applyNumberFormat="1" applyFont="1" applyBorder="1" applyAlignment="1">
      <alignment horizontal="center" vertical="top"/>
    </xf>
    <xf numFmtId="167" fontId="11" fillId="0" borderId="0" xfId="0" applyNumberFormat="1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3"/>
  <sheetViews>
    <sheetView workbookViewId="0" topLeftCell="A1">
      <selection activeCell="D15" sqref="D15"/>
    </sheetView>
  </sheetViews>
  <sheetFormatPr defaultColWidth="9.140625" defaultRowHeight="12.75"/>
  <cols>
    <col min="1" max="2" width="9.140625" style="2" customWidth="1"/>
    <col min="3" max="3" width="14.00390625" style="2" customWidth="1"/>
    <col min="4" max="4" width="9.140625" style="2" customWidth="1"/>
    <col min="5" max="5" width="8.00390625" style="4" customWidth="1"/>
    <col min="6" max="6" width="3.140625" style="4" customWidth="1"/>
    <col min="7" max="7" width="8.7109375" style="2" customWidth="1"/>
    <col min="8" max="8" width="6.57421875" style="2" customWidth="1"/>
    <col min="9" max="9" width="9.140625" style="2" customWidth="1"/>
    <col min="10" max="10" width="9.57421875" style="2" customWidth="1"/>
    <col min="11" max="16384" width="9.140625" style="2" customWidth="1"/>
  </cols>
  <sheetData>
    <row r="3" spans="1:8" ht="12.75">
      <c r="A3" s="1" t="s">
        <v>1096</v>
      </c>
      <c r="G3" s="60" t="s">
        <v>1097</v>
      </c>
      <c r="H3" s="57"/>
    </row>
    <row r="5" spans="2:7" ht="12.75">
      <c r="B5" s="3"/>
      <c r="C5" s="3" t="s">
        <v>454</v>
      </c>
      <c r="D5" s="1" t="e">
        <f>SUM(Interfaces!X:X)</f>
        <v>#REF!</v>
      </c>
      <c r="G5" s="58">
        <v>29</v>
      </c>
    </row>
    <row r="6" spans="1:8" ht="12.75">
      <c r="A6" s="3"/>
      <c r="B6" s="3"/>
      <c r="C6" s="3" t="s">
        <v>651</v>
      </c>
      <c r="D6" s="1">
        <f>COUNTIF(Interfaces!Y:Y,"TRUE")</f>
        <v>21</v>
      </c>
      <c r="E6" s="4" t="e">
        <f>D6/D5</f>
        <v>#REF!</v>
      </c>
      <c r="G6" s="58">
        <v>15</v>
      </c>
      <c r="H6" s="23">
        <f>G6/G5</f>
        <v>0.5172413793103449</v>
      </c>
    </row>
    <row r="7" spans="1:8" ht="12.75">
      <c r="A7" s="3"/>
      <c r="B7" s="3"/>
      <c r="C7" s="3"/>
      <c r="D7" s="1"/>
      <c r="G7" s="58"/>
      <c r="H7" s="59"/>
    </row>
    <row r="8" spans="1:7" ht="12.75">
      <c r="A8" s="3"/>
      <c r="B8" s="3"/>
      <c r="C8" s="3" t="s">
        <v>641</v>
      </c>
      <c r="D8" s="3">
        <f>(COUNTIF(Interfaces!G:G,"&gt;=a"))-1</f>
        <v>35</v>
      </c>
      <c r="G8" s="58">
        <v>25</v>
      </c>
    </row>
    <row r="9" spans="1:10" ht="12.75">
      <c r="A9" s="3"/>
      <c r="B9" s="3"/>
      <c r="C9" s="3" t="s">
        <v>529</v>
      </c>
      <c r="D9" s="3">
        <f>COUNTIF(Interfaces!H:H,"&gt;=a")-1</f>
        <v>39</v>
      </c>
      <c r="E9" s="4">
        <f>D9/D8</f>
        <v>1.1142857142857143</v>
      </c>
      <c r="G9" s="58">
        <v>25</v>
      </c>
      <c r="H9" s="23">
        <f>G9/G8</f>
        <v>1</v>
      </c>
      <c r="J9" s="3"/>
    </row>
    <row r="10" spans="2:8" ht="12.75">
      <c r="B10" s="3"/>
      <c r="C10" s="3" t="s">
        <v>450</v>
      </c>
      <c r="D10" s="3" t="e">
        <f>COUNTIF(Interfaces!#REF!,"Yes")</f>
        <v>#REF!</v>
      </c>
      <c r="E10" s="4" t="e">
        <f>D10/D8</f>
        <v>#REF!</v>
      </c>
      <c r="G10" s="58">
        <v>17</v>
      </c>
      <c r="H10" s="23">
        <f>G10/G8</f>
        <v>0.68</v>
      </c>
    </row>
    <row r="11" spans="2:8" ht="12.75">
      <c r="B11" s="3"/>
      <c r="C11" s="3" t="s">
        <v>451</v>
      </c>
      <c r="D11" s="3" t="e">
        <f>COUNTIF(Interfaces!#REF!,"T")</f>
        <v>#REF!</v>
      </c>
      <c r="E11" s="4" t="e">
        <f>D11/D8</f>
        <v>#REF!</v>
      </c>
      <c r="G11" s="58">
        <v>0</v>
      </c>
      <c r="H11" s="23">
        <f>G11/G8</f>
        <v>0</v>
      </c>
    </row>
    <row r="12" spans="1:8" ht="12.75">
      <c r="A12" s="3"/>
      <c r="B12" s="3"/>
      <c r="C12" s="3"/>
      <c r="D12" s="3"/>
      <c r="G12" s="58"/>
      <c r="H12" s="23"/>
    </row>
    <row r="13" spans="1:7" ht="12.75">
      <c r="A13" s="3"/>
      <c r="B13" s="3"/>
      <c r="C13" s="3"/>
      <c r="D13" s="3"/>
      <c r="G13" s="58"/>
    </row>
    <row r="14" ht="12.75">
      <c r="G14" s="58"/>
    </row>
    <row r="15" spans="2:7" ht="12.75">
      <c r="B15" s="3"/>
      <c r="C15" s="3" t="s">
        <v>455</v>
      </c>
      <c r="D15" s="1" t="e">
        <f>SUM('Check Writers'!S:S)</f>
        <v>#REF!</v>
      </c>
      <c r="G15" s="58">
        <v>40</v>
      </c>
    </row>
    <row r="16" spans="2:7" ht="12.75">
      <c r="B16" s="3"/>
      <c r="C16" s="3" t="s">
        <v>680</v>
      </c>
      <c r="D16" s="1" t="e">
        <f>(SUM('Check Writers'!S:S))-COUNTIF('Check Writers'!#REF!,"F")</f>
        <v>#REF!</v>
      </c>
      <c r="G16" s="58">
        <v>35</v>
      </c>
    </row>
    <row r="17" spans="1:8" ht="12.75">
      <c r="A17" s="3"/>
      <c r="B17" s="3"/>
      <c r="C17" s="3" t="s">
        <v>651</v>
      </c>
      <c r="D17" s="3">
        <f>COUNTIF('Check Writers'!T:T,"TRUE")</f>
        <v>36</v>
      </c>
      <c r="E17" s="4" t="e">
        <f>D17/D16</f>
        <v>#REF!</v>
      </c>
      <c r="G17" s="58">
        <v>35</v>
      </c>
      <c r="H17" s="23">
        <f>G17/G16</f>
        <v>1</v>
      </c>
    </row>
    <row r="18" spans="1:8" ht="12.75">
      <c r="A18" s="3"/>
      <c r="B18" s="3"/>
      <c r="C18" s="3"/>
      <c r="D18" s="3"/>
      <c r="E18" s="3"/>
      <c r="G18" s="58"/>
      <c r="H18" s="59"/>
    </row>
    <row r="19" spans="1:11" ht="12.75">
      <c r="A19" s="3"/>
      <c r="B19" s="3"/>
      <c r="C19" s="3" t="s">
        <v>642</v>
      </c>
      <c r="D19" s="1">
        <f>(COUNTIF('Check Writers'!G:G,"&gt;=a"))-1</f>
        <v>78</v>
      </c>
      <c r="F19" s="3"/>
      <c r="G19" s="58">
        <v>45</v>
      </c>
      <c r="H19" s="23"/>
      <c r="K19" s="43"/>
    </row>
    <row r="20" spans="1:11" ht="12.75">
      <c r="A20" s="3"/>
      <c r="B20" s="3"/>
      <c r="C20" s="3" t="s">
        <v>530</v>
      </c>
      <c r="D20" s="3">
        <f>COUNTIF('Check Writers'!H:H,"&gt;=a")-1</f>
        <v>103</v>
      </c>
      <c r="E20" s="4">
        <f>D20/D19</f>
        <v>1.3205128205128205</v>
      </c>
      <c r="G20" s="58">
        <v>45</v>
      </c>
      <c r="H20" s="23">
        <f>G20/G19</f>
        <v>1</v>
      </c>
      <c r="J20" s="1"/>
      <c r="K20" s="43"/>
    </row>
    <row r="21" spans="2:11" ht="12.75">
      <c r="B21" s="3"/>
      <c r="C21" s="3" t="s">
        <v>452</v>
      </c>
      <c r="D21" s="3" t="e">
        <f>COUNTIF('Check Writers'!#REF!,"Yes")</f>
        <v>#REF!</v>
      </c>
      <c r="E21" s="4" t="e">
        <f>D21/D19</f>
        <v>#REF!</v>
      </c>
      <c r="G21" s="58">
        <v>30</v>
      </c>
      <c r="H21" s="23">
        <f>G21/G19</f>
        <v>0.6666666666666666</v>
      </c>
      <c r="K21" s="43"/>
    </row>
    <row r="22" spans="2:11" ht="12.75">
      <c r="B22" s="3"/>
      <c r="C22" s="3" t="s">
        <v>930</v>
      </c>
      <c r="D22" s="3">
        <v>18</v>
      </c>
      <c r="E22" s="4">
        <f>D22/D19</f>
        <v>0.23076923076923078</v>
      </c>
      <c r="G22" s="58">
        <v>18</v>
      </c>
      <c r="H22" s="23">
        <f>G22/G19</f>
        <v>0.4</v>
      </c>
      <c r="K22" s="43"/>
    </row>
    <row r="23" spans="2:8" ht="12.75">
      <c r="B23" s="3"/>
      <c r="C23" s="3" t="s">
        <v>643</v>
      </c>
      <c r="D23" s="3" t="e">
        <f>COUNTIF('Check Writers'!#REF!,"Yes")</f>
        <v>#REF!</v>
      </c>
      <c r="E23" s="4" t="e">
        <f>D23/D19</f>
        <v>#REF!</v>
      </c>
      <c r="G23" s="58">
        <v>0</v>
      </c>
      <c r="H23" s="23">
        <f>G23/G19</f>
        <v>0</v>
      </c>
    </row>
    <row r="24" spans="2:8" ht="12.75">
      <c r="B24" s="3"/>
      <c r="C24" s="3" t="s">
        <v>453</v>
      </c>
      <c r="D24" s="3" t="e">
        <f>COUNTIF('Check Writers'!#REF!,"Yes")</f>
        <v>#REF!</v>
      </c>
      <c r="E24" s="4" t="e">
        <f>D24/D19</f>
        <v>#REF!</v>
      </c>
      <c r="G24" s="58">
        <v>0</v>
      </c>
      <c r="H24" s="23">
        <f>G24/G19</f>
        <v>0</v>
      </c>
    </row>
    <row r="27" spans="4:5" ht="12.75">
      <c r="D27" s="13"/>
      <c r="E27" s="2"/>
    </row>
    <row r="28" ht="12.75">
      <c r="F28" s="2"/>
    </row>
    <row r="29" ht="12.75">
      <c r="D29" s="2" t="s">
        <v>646</v>
      </c>
    </row>
    <row r="30" ht="12.75">
      <c r="D30" s="2" t="s">
        <v>652</v>
      </c>
    </row>
    <row r="31" ht="12.75">
      <c r="E31" s="23" t="s">
        <v>653</v>
      </c>
    </row>
    <row r="32" spans="4:6" ht="12.75">
      <c r="D32" s="2" t="s">
        <v>647</v>
      </c>
      <c r="F32" s="23"/>
    </row>
    <row r="33" ht="12.75">
      <c r="E33" s="23" t="s">
        <v>655</v>
      </c>
    </row>
    <row r="34" ht="12.75">
      <c r="F34" s="23"/>
    </row>
    <row r="35" ht="12.75">
      <c r="D35" s="2" t="s">
        <v>648</v>
      </c>
    </row>
    <row r="36" spans="4:5" ht="12.75">
      <c r="D36" s="2" t="s">
        <v>654</v>
      </c>
      <c r="E36" s="23"/>
    </row>
    <row r="37" ht="12.75">
      <c r="D37" s="2" t="s">
        <v>644</v>
      </c>
    </row>
    <row r="38" spans="5:6" ht="12.75">
      <c r="E38" s="23" t="s">
        <v>645</v>
      </c>
      <c r="F38" s="23"/>
    </row>
    <row r="39" spans="1:6" ht="12.75">
      <c r="A39" s="2" t="s">
        <v>1098</v>
      </c>
      <c r="E39" s="23"/>
      <c r="F39" s="23"/>
    </row>
    <row r="40" spans="1:5" ht="12.75">
      <c r="A40" s="53">
        <v>140</v>
      </c>
      <c r="B40" s="54" t="s">
        <v>1099</v>
      </c>
      <c r="C40" s="27"/>
      <c r="E40" s="23"/>
    </row>
    <row r="41" ht="12.75">
      <c r="F41" s="23"/>
    </row>
    <row r="42" ht="12.75">
      <c r="F42" s="23"/>
    </row>
    <row r="43" ht="12.75">
      <c r="F43" s="23"/>
    </row>
  </sheetData>
  <printOptions/>
  <pageMargins left="2.32" right="0.75" top="1" bottom="1" header="0.5" footer="0.5"/>
  <pageSetup horizontalDpi="600" verticalDpi="600" orientation="portrait" r:id="rId1"/>
  <headerFooter alignWithMargins="0">
    <oddHeader>&amp;C&amp;"Arial,Bold"&amp;14Summary of Testing Status&amp;RPage: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85" zoomScaleNormal="85" workbookViewId="0" topLeftCell="A1">
      <pane ySplit="1560" topLeftCell="BM1" activePane="bottomLeft" state="split"/>
      <selection pane="topLeft" activeCell="P1" sqref="P1"/>
      <selection pane="bottomLeft" activeCell="E6" sqref="E6"/>
    </sheetView>
  </sheetViews>
  <sheetFormatPr defaultColWidth="9.140625" defaultRowHeight="12.75"/>
  <cols>
    <col min="1" max="1" width="3.00390625" style="14" customWidth="1"/>
    <col min="2" max="2" width="5.7109375" style="146" customWidth="1"/>
    <col min="3" max="3" width="3.28125" style="147" customWidth="1"/>
    <col min="4" max="4" width="2.8515625" style="9" customWidth="1"/>
    <col min="5" max="5" width="29.57421875" style="15" customWidth="1"/>
    <col min="6" max="6" width="6.28125" style="14" customWidth="1"/>
    <col min="7" max="7" width="32.28125" style="15" customWidth="1"/>
    <col min="8" max="8" width="10.140625" style="14" customWidth="1"/>
    <col min="9" max="9" width="5.8515625" style="44" customWidth="1"/>
    <col min="10" max="10" width="6.28125" style="14" customWidth="1"/>
    <col min="11" max="15" width="5.57421875" style="84" customWidth="1"/>
    <col min="16" max="16" width="27.00390625" style="152" customWidth="1"/>
    <col min="17" max="17" width="13.00390625" style="15" customWidth="1"/>
    <col min="18" max="18" width="12.8515625" style="15" customWidth="1"/>
    <col min="19" max="21" width="12.8515625" style="14" customWidth="1"/>
    <col min="22" max="22" width="12.8515625" style="15" customWidth="1"/>
    <col min="23" max="23" width="8.00390625" style="15" customWidth="1"/>
    <col min="24" max="28" width="9.140625" style="15" customWidth="1"/>
    <col min="29" max="29" width="19.57421875" style="15" customWidth="1"/>
    <col min="30" max="30" width="13.8515625" style="15" customWidth="1"/>
    <col min="31" max="31" width="17.8515625" style="15" customWidth="1"/>
    <col min="32" max="33" width="13.8515625" style="15" customWidth="1"/>
    <col min="34" max="34" width="21.28125" style="15" customWidth="1"/>
    <col min="35" max="35" width="13.8515625" style="15" customWidth="1"/>
    <col min="36" max="36" width="21.57421875" style="15" customWidth="1"/>
    <col min="37" max="37" width="13.8515625" style="15" customWidth="1"/>
    <col min="38" max="16384" width="9.140625" style="15" customWidth="1"/>
  </cols>
  <sheetData>
    <row r="1" spans="1:21" s="157" customFormat="1" ht="18.75" thickBot="1">
      <c r="A1" s="153"/>
      <c r="B1" s="154"/>
      <c r="C1" s="155"/>
      <c r="D1" s="156"/>
      <c r="F1" s="153"/>
      <c r="G1" s="157" t="s">
        <v>159</v>
      </c>
      <c r="H1" s="153"/>
      <c r="I1" s="158"/>
      <c r="J1" s="153"/>
      <c r="K1" s="159"/>
      <c r="L1" s="159"/>
      <c r="M1" s="159"/>
      <c r="N1" s="159"/>
      <c r="O1" s="159"/>
      <c r="P1" s="160"/>
      <c r="S1" s="153"/>
      <c r="T1" s="153"/>
      <c r="U1" s="153"/>
    </row>
    <row r="2" spans="1:37" s="144" customFormat="1" ht="90" thickBot="1">
      <c r="A2" s="140" t="s">
        <v>534</v>
      </c>
      <c r="B2" s="141" t="s">
        <v>344</v>
      </c>
      <c r="C2" s="142" t="s">
        <v>585</v>
      </c>
      <c r="D2" s="140" t="s">
        <v>574</v>
      </c>
      <c r="E2" s="135" t="s">
        <v>449</v>
      </c>
      <c r="F2" s="135" t="s">
        <v>556</v>
      </c>
      <c r="G2" s="143" t="s">
        <v>523</v>
      </c>
      <c r="H2" s="135" t="s">
        <v>589</v>
      </c>
      <c r="I2" s="140" t="s">
        <v>145</v>
      </c>
      <c r="J2" s="135" t="s">
        <v>172</v>
      </c>
      <c r="K2" s="135" t="s">
        <v>1272</v>
      </c>
      <c r="L2" s="134" t="s">
        <v>162</v>
      </c>
      <c r="M2" s="134" t="s">
        <v>171</v>
      </c>
      <c r="N2" s="134" t="s">
        <v>155</v>
      </c>
      <c r="O2" s="134" t="s">
        <v>156</v>
      </c>
      <c r="P2" s="135" t="s">
        <v>151</v>
      </c>
      <c r="Q2" s="142" t="s">
        <v>584</v>
      </c>
      <c r="R2" s="142" t="s">
        <v>658</v>
      </c>
      <c r="S2" s="142" t="s">
        <v>659</v>
      </c>
      <c r="T2" s="142" t="s">
        <v>660</v>
      </c>
      <c r="U2" s="142" t="s">
        <v>929</v>
      </c>
      <c r="V2" s="142" t="s">
        <v>661</v>
      </c>
      <c r="W2" s="136" t="s">
        <v>1088</v>
      </c>
      <c r="X2" s="136" t="s">
        <v>891</v>
      </c>
      <c r="Y2" s="136" t="s">
        <v>892</v>
      </c>
      <c r="Z2" s="136" t="s">
        <v>699</v>
      </c>
      <c r="AA2" s="136" t="s">
        <v>700</v>
      </c>
      <c r="AB2" s="136" t="s">
        <v>701</v>
      </c>
      <c r="AC2" s="92" t="s">
        <v>688</v>
      </c>
      <c r="AD2" s="92" t="s">
        <v>689</v>
      </c>
      <c r="AE2" s="93" t="s">
        <v>690</v>
      </c>
      <c r="AF2" s="92" t="s">
        <v>691</v>
      </c>
      <c r="AG2" s="92" t="s">
        <v>692</v>
      </c>
      <c r="AH2" s="94" t="s">
        <v>693</v>
      </c>
      <c r="AI2" s="137" t="s">
        <v>694</v>
      </c>
      <c r="AJ2" s="92" t="s">
        <v>695</v>
      </c>
      <c r="AK2" s="92" t="s">
        <v>696</v>
      </c>
    </row>
    <row r="3" spans="1:37" ht="22.5">
      <c r="A3" s="10">
        <v>30</v>
      </c>
      <c r="B3" s="117" t="s">
        <v>277</v>
      </c>
      <c r="C3" s="122">
        <v>71</v>
      </c>
      <c r="D3" s="11" t="s">
        <v>578</v>
      </c>
      <c r="E3" s="5" t="s">
        <v>538</v>
      </c>
      <c r="F3" s="10" t="s">
        <v>566</v>
      </c>
      <c r="G3" s="24" t="s">
        <v>524</v>
      </c>
      <c r="H3" s="11" t="s">
        <v>592</v>
      </c>
      <c r="I3" s="38"/>
      <c r="J3" s="10" t="s">
        <v>890</v>
      </c>
      <c r="K3" s="145">
        <v>36342</v>
      </c>
      <c r="L3" s="145">
        <v>36325</v>
      </c>
      <c r="M3" s="145">
        <v>36328</v>
      </c>
      <c r="N3" s="145"/>
      <c r="O3" s="145"/>
      <c r="P3" s="148"/>
      <c r="Q3" s="24" t="s">
        <v>933</v>
      </c>
      <c r="R3" s="24" t="s">
        <v>663</v>
      </c>
      <c r="S3" s="11">
        <v>0</v>
      </c>
      <c r="T3" s="11" t="s">
        <v>890</v>
      </c>
      <c r="U3" s="11" t="s">
        <v>903</v>
      </c>
      <c r="V3" s="24" t="s">
        <v>663</v>
      </c>
      <c r="W3" s="24">
        <v>17</v>
      </c>
      <c r="X3" s="24">
        <f aca="true" t="shared" si="0" ref="X3:X49">IF(B3&lt;&gt;B2,1,0)</f>
        <v>1</v>
      </c>
      <c r="Y3" s="24" t="b">
        <f aca="true" t="shared" si="1" ref="Y3:Y49">OR((RIGHT(H3,1))="0",(RIGHT(H3,1))="A")</f>
        <v>1</v>
      </c>
      <c r="Z3" s="5" t="s">
        <v>706</v>
      </c>
      <c r="AA3" s="5" t="s">
        <v>852</v>
      </c>
      <c r="AB3" s="5" t="s">
        <v>759</v>
      </c>
      <c r="AC3" s="5" t="s">
        <v>760</v>
      </c>
      <c r="AD3" s="5" t="s">
        <v>761</v>
      </c>
      <c r="AE3" s="25" t="s">
        <v>762</v>
      </c>
      <c r="AF3" s="5" t="s">
        <v>763</v>
      </c>
      <c r="AG3" s="5" t="s">
        <v>764</v>
      </c>
      <c r="AH3" s="25" t="s">
        <v>853</v>
      </c>
      <c r="AI3" s="26" t="s">
        <v>854</v>
      </c>
      <c r="AJ3" s="5" t="s">
        <v>855</v>
      </c>
      <c r="AK3" s="25">
        <v>38091</v>
      </c>
    </row>
    <row r="4" spans="1:37" ht="22.5">
      <c r="A4" s="10">
        <v>30</v>
      </c>
      <c r="B4" s="117" t="s">
        <v>278</v>
      </c>
      <c r="C4" s="122">
        <v>80</v>
      </c>
      <c r="D4" s="11" t="s">
        <v>578</v>
      </c>
      <c r="E4" s="5" t="s">
        <v>1106</v>
      </c>
      <c r="F4" s="10" t="s">
        <v>558</v>
      </c>
      <c r="G4" s="24" t="s">
        <v>1017</v>
      </c>
      <c r="H4" s="11" t="s">
        <v>591</v>
      </c>
      <c r="I4" s="38"/>
      <c r="J4" s="10" t="s">
        <v>890</v>
      </c>
      <c r="K4" s="145">
        <v>36342</v>
      </c>
      <c r="L4" s="145">
        <v>36325</v>
      </c>
      <c r="M4" s="145">
        <v>36328</v>
      </c>
      <c r="N4" s="145"/>
      <c r="O4" s="145"/>
      <c r="P4" s="148"/>
      <c r="Q4" s="24"/>
      <c r="R4" s="24" t="s">
        <v>664</v>
      </c>
      <c r="S4" s="11">
        <v>0</v>
      </c>
      <c r="T4" s="11" t="s">
        <v>890</v>
      </c>
      <c r="U4" s="11" t="s">
        <v>903</v>
      </c>
      <c r="V4" s="24" t="s">
        <v>664</v>
      </c>
      <c r="W4" s="24">
        <v>18</v>
      </c>
      <c r="X4" s="24">
        <f t="shared" si="0"/>
        <v>1</v>
      </c>
      <c r="Y4" s="24" t="b">
        <f t="shared" si="1"/>
        <v>1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22.5">
      <c r="A5" s="10">
        <v>30</v>
      </c>
      <c r="B5" s="117" t="s">
        <v>279</v>
      </c>
      <c r="C5" s="122">
        <v>80</v>
      </c>
      <c r="D5" s="11" t="s">
        <v>578</v>
      </c>
      <c r="E5" s="5" t="s">
        <v>1107</v>
      </c>
      <c r="F5" s="10" t="s">
        <v>558</v>
      </c>
      <c r="G5" s="24" t="s">
        <v>1016</v>
      </c>
      <c r="H5" s="11" t="s">
        <v>927</v>
      </c>
      <c r="I5" s="38"/>
      <c r="J5" s="10" t="s">
        <v>890</v>
      </c>
      <c r="K5" s="145">
        <v>36342</v>
      </c>
      <c r="L5" s="145">
        <v>36325</v>
      </c>
      <c r="M5" s="145">
        <v>36328</v>
      </c>
      <c r="N5" s="145"/>
      <c r="O5" s="145"/>
      <c r="P5" s="148"/>
      <c r="Q5" s="24"/>
      <c r="R5" s="24" t="s">
        <v>665</v>
      </c>
      <c r="S5" s="11">
        <v>0</v>
      </c>
      <c r="T5" s="11" t="s">
        <v>890</v>
      </c>
      <c r="U5" s="11" t="s">
        <v>903</v>
      </c>
      <c r="V5" s="24" t="s">
        <v>665</v>
      </c>
      <c r="W5" s="24">
        <v>19</v>
      </c>
      <c r="X5" s="24">
        <f t="shared" si="0"/>
        <v>1</v>
      </c>
      <c r="Y5" s="24" t="b">
        <f t="shared" si="1"/>
        <v>0</v>
      </c>
      <c r="Z5" s="5" t="s">
        <v>830</v>
      </c>
      <c r="AA5" s="5" t="s">
        <v>706</v>
      </c>
      <c r="AB5" s="5" t="s">
        <v>706</v>
      </c>
      <c r="AC5" s="5" t="s">
        <v>760</v>
      </c>
      <c r="AD5" s="5" t="s">
        <v>761</v>
      </c>
      <c r="AE5" s="25">
        <v>3226</v>
      </c>
      <c r="AF5" s="5" t="s">
        <v>763</v>
      </c>
      <c r="AG5" s="5" t="s">
        <v>764</v>
      </c>
      <c r="AH5" s="25" t="s">
        <v>856</v>
      </c>
      <c r="AI5" s="25" t="s">
        <v>280</v>
      </c>
      <c r="AJ5" s="5" t="s">
        <v>857</v>
      </c>
      <c r="AK5" s="25" t="s">
        <v>858</v>
      </c>
    </row>
    <row r="6" spans="1:37" ht="22.5">
      <c r="A6" s="10">
        <v>30</v>
      </c>
      <c r="B6" s="117" t="s">
        <v>177</v>
      </c>
      <c r="C6" s="122">
        <v>179</v>
      </c>
      <c r="D6" s="11" t="s">
        <v>578</v>
      </c>
      <c r="E6" s="5" t="s">
        <v>469</v>
      </c>
      <c r="F6" s="10" t="s">
        <v>558</v>
      </c>
      <c r="G6" s="24" t="s">
        <v>307</v>
      </c>
      <c r="H6" s="11" t="s">
        <v>590</v>
      </c>
      <c r="I6" s="49"/>
      <c r="J6" s="10" t="s">
        <v>890</v>
      </c>
      <c r="K6" s="145">
        <v>36342</v>
      </c>
      <c r="L6" s="145">
        <v>36325</v>
      </c>
      <c r="M6" s="145">
        <v>36328</v>
      </c>
      <c r="N6" s="145"/>
      <c r="O6" s="145"/>
      <c r="P6" s="148" t="s">
        <v>288</v>
      </c>
      <c r="Q6" s="24"/>
      <c r="R6" s="24" t="s">
        <v>662</v>
      </c>
      <c r="S6" s="11">
        <v>0</v>
      </c>
      <c r="T6" s="11" t="s">
        <v>890</v>
      </c>
      <c r="U6" s="11" t="s">
        <v>903</v>
      </c>
      <c r="V6" s="24" t="s">
        <v>662</v>
      </c>
      <c r="W6" s="24">
        <v>46</v>
      </c>
      <c r="X6" s="24">
        <f t="shared" si="0"/>
        <v>1</v>
      </c>
      <c r="Y6" s="24" t="b">
        <f t="shared" si="1"/>
        <v>1</v>
      </c>
      <c r="Z6" s="5" t="s">
        <v>830</v>
      </c>
      <c r="AA6" s="5" t="s">
        <v>706</v>
      </c>
      <c r="AB6" s="5" t="s">
        <v>706</v>
      </c>
      <c r="AC6" s="5" t="s">
        <v>760</v>
      </c>
      <c r="AD6" s="5" t="s">
        <v>761</v>
      </c>
      <c r="AE6" s="25">
        <v>3226</v>
      </c>
      <c r="AF6" s="5" t="s">
        <v>763</v>
      </c>
      <c r="AG6" s="5" t="s">
        <v>764</v>
      </c>
      <c r="AH6" s="25" t="s">
        <v>856</v>
      </c>
      <c r="AI6" s="25" t="s">
        <v>280</v>
      </c>
      <c r="AJ6" s="5" t="s">
        <v>857</v>
      </c>
      <c r="AK6" s="25" t="s">
        <v>858</v>
      </c>
    </row>
    <row r="7" spans="1:37" ht="11.25">
      <c r="A7" s="10">
        <v>31</v>
      </c>
      <c r="B7" s="117" t="s">
        <v>270</v>
      </c>
      <c r="C7" s="122">
        <v>45</v>
      </c>
      <c r="D7" s="11" t="s">
        <v>579</v>
      </c>
      <c r="E7" s="5" t="s">
        <v>470</v>
      </c>
      <c r="F7" s="10" t="s">
        <v>1100</v>
      </c>
      <c r="G7" s="133" t="s">
        <v>129</v>
      </c>
      <c r="H7" s="32" t="s">
        <v>685</v>
      </c>
      <c r="I7" s="38"/>
      <c r="J7" s="10" t="s">
        <v>890</v>
      </c>
      <c r="K7" s="145">
        <v>36342</v>
      </c>
      <c r="L7" s="145">
        <v>36325</v>
      </c>
      <c r="M7" s="145" t="s">
        <v>587</v>
      </c>
      <c r="N7" s="145"/>
      <c r="O7" s="145"/>
      <c r="P7" s="148" t="s">
        <v>288</v>
      </c>
      <c r="Q7" s="24" t="s">
        <v>934</v>
      </c>
      <c r="R7" s="24" t="s">
        <v>972</v>
      </c>
      <c r="S7" s="11">
        <v>0</v>
      </c>
      <c r="T7" s="11" t="s">
        <v>903</v>
      </c>
      <c r="U7" s="11" t="s">
        <v>903</v>
      </c>
      <c r="V7" s="24" t="s">
        <v>972</v>
      </c>
      <c r="W7" s="24">
        <v>10</v>
      </c>
      <c r="X7" s="24">
        <f t="shared" si="0"/>
        <v>1</v>
      </c>
      <c r="Y7" s="24" t="b">
        <f t="shared" si="1"/>
        <v>1</v>
      </c>
      <c r="Z7" s="24"/>
      <c r="AA7" s="24"/>
      <c r="AB7" s="24"/>
      <c r="AC7" s="5" t="s">
        <v>723</v>
      </c>
      <c r="AD7" s="5" t="s">
        <v>724</v>
      </c>
      <c r="AE7" s="25" t="s">
        <v>725</v>
      </c>
      <c r="AF7" s="5" t="s">
        <v>705</v>
      </c>
      <c r="AG7" s="5" t="s">
        <v>706</v>
      </c>
      <c r="AH7" s="25" t="s">
        <v>726</v>
      </c>
      <c r="AI7" s="25" t="s">
        <v>727</v>
      </c>
      <c r="AJ7" s="5" t="s">
        <v>728</v>
      </c>
      <c r="AK7" s="25" t="s">
        <v>133</v>
      </c>
    </row>
    <row r="8" spans="1:37" ht="11.25">
      <c r="A8" s="10">
        <v>31</v>
      </c>
      <c r="B8" s="117" t="s">
        <v>271</v>
      </c>
      <c r="C8" s="122">
        <v>45</v>
      </c>
      <c r="D8" s="11" t="s">
        <v>579</v>
      </c>
      <c r="E8" s="5" t="s">
        <v>470</v>
      </c>
      <c r="F8" s="10" t="s">
        <v>907</v>
      </c>
      <c r="G8" s="133" t="s">
        <v>130</v>
      </c>
      <c r="H8" s="32" t="s">
        <v>686</v>
      </c>
      <c r="I8" s="38"/>
      <c r="J8" s="10" t="s">
        <v>890</v>
      </c>
      <c r="K8" s="145">
        <v>36342</v>
      </c>
      <c r="L8" s="145">
        <v>36325</v>
      </c>
      <c r="M8" s="145">
        <v>36328</v>
      </c>
      <c r="N8" s="145"/>
      <c r="O8" s="145"/>
      <c r="P8" s="148"/>
      <c r="Q8" s="24" t="s">
        <v>934</v>
      </c>
      <c r="R8" s="24" t="s">
        <v>973</v>
      </c>
      <c r="S8" s="11">
        <v>0</v>
      </c>
      <c r="T8" s="11" t="s">
        <v>903</v>
      </c>
      <c r="U8" s="11" t="s">
        <v>903</v>
      </c>
      <c r="V8" s="24" t="s">
        <v>973</v>
      </c>
      <c r="W8" s="24">
        <v>11</v>
      </c>
      <c r="X8" s="24">
        <f t="shared" si="0"/>
        <v>1</v>
      </c>
      <c r="Y8" s="24" t="b">
        <f t="shared" si="1"/>
        <v>0</v>
      </c>
      <c r="Z8" s="24"/>
      <c r="AA8" s="24"/>
      <c r="AB8" s="24"/>
      <c r="AC8" s="5" t="s">
        <v>723</v>
      </c>
      <c r="AD8" s="5" t="s">
        <v>724</v>
      </c>
      <c r="AE8" s="25" t="s">
        <v>725</v>
      </c>
      <c r="AF8" s="5" t="s">
        <v>705</v>
      </c>
      <c r="AG8" s="5" t="s">
        <v>706</v>
      </c>
      <c r="AH8" s="25" t="s">
        <v>726</v>
      </c>
      <c r="AI8" s="25" t="s">
        <v>727</v>
      </c>
      <c r="AJ8" s="5" t="s">
        <v>728</v>
      </c>
      <c r="AK8" s="25" t="s">
        <v>133</v>
      </c>
    </row>
    <row r="9" spans="1:37" ht="11.25">
      <c r="A9" s="10">
        <v>31</v>
      </c>
      <c r="B9" s="117" t="s">
        <v>272</v>
      </c>
      <c r="C9" s="122">
        <v>45</v>
      </c>
      <c r="D9" s="11" t="s">
        <v>579</v>
      </c>
      <c r="E9" s="5" t="s">
        <v>470</v>
      </c>
      <c r="F9" s="10" t="s">
        <v>923</v>
      </c>
      <c r="G9" s="133" t="s">
        <v>131</v>
      </c>
      <c r="H9" s="32" t="s">
        <v>687</v>
      </c>
      <c r="I9" s="38"/>
      <c r="J9" s="10" t="s">
        <v>890</v>
      </c>
      <c r="K9" s="145">
        <v>36342</v>
      </c>
      <c r="L9" s="145">
        <v>36325</v>
      </c>
      <c r="M9" s="145" t="s">
        <v>587</v>
      </c>
      <c r="N9" s="145"/>
      <c r="O9" s="145"/>
      <c r="P9" s="148" t="s">
        <v>288</v>
      </c>
      <c r="Q9" s="24" t="s">
        <v>934</v>
      </c>
      <c r="R9" s="24" t="s">
        <v>974</v>
      </c>
      <c r="S9" s="11">
        <v>0</v>
      </c>
      <c r="T9" s="11" t="s">
        <v>903</v>
      </c>
      <c r="U9" s="11" t="s">
        <v>903</v>
      </c>
      <c r="V9" s="24" t="s">
        <v>974</v>
      </c>
      <c r="W9" s="24">
        <v>12</v>
      </c>
      <c r="X9" s="24">
        <f t="shared" si="0"/>
        <v>1</v>
      </c>
      <c r="Y9" s="24" t="b">
        <f t="shared" si="1"/>
        <v>0</v>
      </c>
      <c r="Z9" s="24"/>
      <c r="AA9" s="24"/>
      <c r="AB9" s="24"/>
      <c r="AC9" s="5" t="s">
        <v>723</v>
      </c>
      <c r="AD9" s="5" t="s">
        <v>724</v>
      </c>
      <c r="AE9" s="25" t="s">
        <v>725</v>
      </c>
      <c r="AF9" s="5" t="s">
        <v>705</v>
      </c>
      <c r="AG9" s="5" t="s">
        <v>706</v>
      </c>
      <c r="AH9" s="25" t="s">
        <v>726</v>
      </c>
      <c r="AI9" s="25" t="s">
        <v>727</v>
      </c>
      <c r="AJ9" s="5" t="s">
        <v>728</v>
      </c>
      <c r="AK9" s="25" t="s">
        <v>133</v>
      </c>
    </row>
    <row r="10" spans="1:37" ht="11.25">
      <c r="A10" s="10">
        <v>31</v>
      </c>
      <c r="B10" s="117" t="s">
        <v>273</v>
      </c>
      <c r="C10" s="122">
        <v>45</v>
      </c>
      <c r="D10" s="11" t="s">
        <v>579</v>
      </c>
      <c r="E10" s="5" t="s">
        <v>470</v>
      </c>
      <c r="F10" s="10" t="s">
        <v>982</v>
      </c>
      <c r="G10" s="138" t="s">
        <v>132</v>
      </c>
      <c r="H10" s="42" t="s">
        <v>926</v>
      </c>
      <c r="I10" s="38"/>
      <c r="J10" s="27" t="s">
        <v>890</v>
      </c>
      <c r="K10" s="121">
        <v>36342</v>
      </c>
      <c r="L10" s="121">
        <v>36325</v>
      </c>
      <c r="M10" s="121">
        <v>36328</v>
      </c>
      <c r="N10" s="121"/>
      <c r="O10" s="121"/>
      <c r="P10" s="149"/>
      <c r="Q10" s="24" t="s">
        <v>934</v>
      </c>
      <c r="R10" s="24" t="s">
        <v>975</v>
      </c>
      <c r="S10" s="11">
        <v>0</v>
      </c>
      <c r="T10" s="11" t="s">
        <v>903</v>
      </c>
      <c r="U10" s="11" t="s">
        <v>903</v>
      </c>
      <c r="V10" s="24" t="s">
        <v>975</v>
      </c>
      <c r="W10" s="24">
        <v>13</v>
      </c>
      <c r="X10" s="24">
        <f t="shared" si="0"/>
        <v>1</v>
      </c>
      <c r="Y10" s="24" t="b">
        <f t="shared" si="1"/>
        <v>0</v>
      </c>
      <c r="Z10" s="5" t="s">
        <v>743</v>
      </c>
      <c r="AA10" s="5" t="s">
        <v>706</v>
      </c>
      <c r="AB10" s="5" t="s">
        <v>706</v>
      </c>
      <c r="AC10" s="5" t="s">
        <v>723</v>
      </c>
      <c r="AD10" s="5" t="s">
        <v>724</v>
      </c>
      <c r="AE10" s="25" t="s">
        <v>725</v>
      </c>
      <c r="AF10" s="5" t="s">
        <v>705</v>
      </c>
      <c r="AG10" s="5" t="s">
        <v>706</v>
      </c>
      <c r="AH10" s="25" t="s">
        <v>726</v>
      </c>
      <c r="AI10" s="25" t="s">
        <v>727</v>
      </c>
      <c r="AJ10" s="5" t="s">
        <v>728</v>
      </c>
      <c r="AK10" s="25" t="s">
        <v>133</v>
      </c>
    </row>
    <row r="11" spans="1:37" s="52" customFormat="1" ht="11.25">
      <c r="A11" s="38">
        <v>31</v>
      </c>
      <c r="B11" s="118" t="s">
        <v>178</v>
      </c>
      <c r="C11" s="124">
        <v>209</v>
      </c>
      <c r="D11" s="38" t="s">
        <v>579</v>
      </c>
      <c r="E11" s="63" t="s">
        <v>1288</v>
      </c>
      <c r="F11" s="38" t="s">
        <v>1053</v>
      </c>
      <c r="G11" s="63"/>
      <c r="H11" s="38"/>
      <c r="I11" s="38" t="s">
        <v>903</v>
      </c>
      <c r="J11" s="38"/>
      <c r="K11" s="121">
        <v>36342</v>
      </c>
      <c r="L11" s="121">
        <v>36325</v>
      </c>
      <c r="M11" s="121"/>
      <c r="N11" s="121"/>
      <c r="O11" s="121"/>
      <c r="P11" s="149" t="s">
        <v>152</v>
      </c>
      <c r="Q11" s="63"/>
      <c r="R11" s="63">
        <v>125</v>
      </c>
      <c r="S11" s="38"/>
      <c r="T11" s="38"/>
      <c r="U11" s="38"/>
      <c r="V11" s="63"/>
      <c r="W11" s="63"/>
      <c r="X11" s="63"/>
      <c r="Y11" s="63"/>
      <c r="Z11" s="63"/>
      <c r="AA11" s="63"/>
      <c r="AB11" s="63"/>
      <c r="AC11" s="5" t="s">
        <v>780</v>
      </c>
      <c r="AD11" s="5" t="s">
        <v>281</v>
      </c>
      <c r="AE11" s="25" t="s">
        <v>282</v>
      </c>
      <c r="AF11" s="5"/>
      <c r="AG11" s="5"/>
      <c r="AH11" s="5" t="s">
        <v>281</v>
      </c>
      <c r="AI11" s="25" t="s">
        <v>282</v>
      </c>
      <c r="AJ11" s="5" t="s">
        <v>1290</v>
      </c>
      <c r="AK11" s="25" t="s">
        <v>282</v>
      </c>
    </row>
    <row r="12" spans="1:37" ht="22.5">
      <c r="A12" s="10">
        <v>33</v>
      </c>
      <c r="B12" s="117" t="s">
        <v>289</v>
      </c>
      <c r="C12" s="122">
        <v>81</v>
      </c>
      <c r="D12" s="11" t="s">
        <v>578</v>
      </c>
      <c r="E12" s="5" t="s">
        <v>466</v>
      </c>
      <c r="F12" s="10" t="s">
        <v>562</v>
      </c>
      <c r="G12" s="139" t="s">
        <v>153</v>
      </c>
      <c r="H12" s="37" t="s">
        <v>593</v>
      </c>
      <c r="I12" s="38" t="s">
        <v>903</v>
      </c>
      <c r="J12" s="27"/>
      <c r="K12" s="121">
        <v>36342</v>
      </c>
      <c r="L12" s="121">
        <v>36325</v>
      </c>
      <c r="M12" s="121"/>
      <c r="N12" s="121"/>
      <c r="O12" s="121"/>
      <c r="P12" s="149" t="s">
        <v>154</v>
      </c>
      <c r="Q12" s="24" t="s">
        <v>933</v>
      </c>
      <c r="R12" s="24" t="s">
        <v>666</v>
      </c>
      <c r="S12" s="11">
        <v>0</v>
      </c>
      <c r="T12" s="11" t="s">
        <v>890</v>
      </c>
      <c r="U12" s="11" t="s">
        <v>903</v>
      </c>
      <c r="V12" s="24" t="s">
        <v>666</v>
      </c>
      <c r="W12" s="24">
        <v>20</v>
      </c>
      <c r="X12" s="24">
        <f t="shared" si="0"/>
        <v>1</v>
      </c>
      <c r="Y12" s="24" t="b">
        <f t="shared" si="1"/>
        <v>1</v>
      </c>
      <c r="Z12" s="5" t="s">
        <v>830</v>
      </c>
      <c r="AA12" s="5" t="s">
        <v>859</v>
      </c>
      <c r="AB12" s="5" t="s">
        <v>860</v>
      </c>
      <c r="AC12" s="5" t="s">
        <v>861</v>
      </c>
      <c r="AD12" s="5" t="s">
        <v>862</v>
      </c>
      <c r="AE12" s="25" t="s">
        <v>863</v>
      </c>
      <c r="AF12" s="5" t="s">
        <v>791</v>
      </c>
      <c r="AG12" s="5" t="s">
        <v>283</v>
      </c>
      <c r="AH12" s="25" t="s">
        <v>864</v>
      </c>
      <c r="AI12" s="25" t="s">
        <v>865</v>
      </c>
      <c r="AJ12" s="5" t="s">
        <v>866</v>
      </c>
      <c r="AK12" s="26" t="s">
        <v>867</v>
      </c>
    </row>
    <row r="13" spans="1:36" s="52" customFormat="1" ht="11.25">
      <c r="A13" s="10">
        <v>37</v>
      </c>
      <c r="B13" s="107" t="s">
        <v>176</v>
      </c>
      <c r="C13" s="123">
        <v>140</v>
      </c>
      <c r="D13" s="27" t="s">
        <v>579</v>
      </c>
      <c r="E13" s="52" t="s">
        <v>1057</v>
      </c>
      <c r="F13" s="53" t="s">
        <v>561</v>
      </c>
      <c r="H13" s="53"/>
      <c r="I13" s="38" t="s">
        <v>903</v>
      </c>
      <c r="J13" s="53"/>
      <c r="K13" s="85">
        <v>36342</v>
      </c>
      <c r="L13" s="85">
        <v>36325</v>
      </c>
      <c r="M13" s="85"/>
      <c r="N13" s="85"/>
      <c r="O13" s="85"/>
      <c r="P13" s="52" t="s">
        <v>157</v>
      </c>
      <c r="R13" s="52" t="s">
        <v>146</v>
      </c>
      <c r="S13" s="53">
        <v>0</v>
      </c>
      <c r="T13" s="53" t="s">
        <v>890</v>
      </c>
      <c r="U13" s="53" t="s">
        <v>903</v>
      </c>
      <c r="V13" s="52" t="s">
        <v>146</v>
      </c>
      <c r="W13" s="24">
        <v>42</v>
      </c>
      <c r="X13" s="24">
        <f t="shared" si="0"/>
        <v>1</v>
      </c>
      <c r="Y13" s="24" t="b">
        <f t="shared" si="1"/>
        <v>0</v>
      </c>
      <c r="AC13" s="5" t="s">
        <v>861</v>
      </c>
      <c r="AD13" s="5" t="s">
        <v>1063</v>
      </c>
      <c r="AE13" s="25">
        <v>8048</v>
      </c>
      <c r="AJ13" s="5" t="s">
        <v>1104</v>
      </c>
    </row>
    <row r="14" spans="1:37" ht="11.25">
      <c r="A14" s="10">
        <v>39</v>
      </c>
      <c r="B14" s="117" t="s">
        <v>265</v>
      </c>
      <c r="C14" s="122">
        <v>24</v>
      </c>
      <c r="D14" s="11" t="s">
        <v>578</v>
      </c>
      <c r="E14" s="5" t="s">
        <v>467</v>
      </c>
      <c r="F14" s="10" t="s">
        <v>561</v>
      </c>
      <c r="G14" s="63" t="s">
        <v>552</v>
      </c>
      <c r="H14" s="38" t="s">
        <v>596</v>
      </c>
      <c r="I14" s="38" t="s">
        <v>903</v>
      </c>
      <c r="J14" s="27" t="s">
        <v>890</v>
      </c>
      <c r="K14" s="121">
        <v>36342</v>
      </c>
      <c r="L14" s="121">
        <v>36325</v>
      </c>
      <c r="M14" s="121"/>
      <c r="N14" s="121"/>
      <c r="O14" s="121"/>
      <c r="P14" s="149" t="s">
        <v>288</v>
      </c>
      <c r="Q14" s="24"/>
      <c r="R14" s="24" t="s">
        <v>672</v>
      </c>
      <c r="S14" s="11">
        <v>0</v>
      </c>
      <c r="T14" s="11" t="s">
        <v>890</v>
      </c>
      <c r="U14" s="11" t="s">
        <v>903</v>
      </c>
      <c r="V14" s="24" t="s">
        <v>672</v>
      </c>
      <c r="W14" s="24">
        <v>4</v>
      </c>
      <c r="X14" s="24">
        <f t="shared" si="0"/>
        <v>1</v>
      </c>
      <c r="Y14" s="24" t="b">
        <f t="shared" si="1"/>
        <v>1</v>
      </c>
      <c r="Z14" s="5" t="s">
        <v>743</v>
      </c>
      <c r="AA14" s="5" t="s">
        <v>840</v>
      </c>
      <c r="AB14" s="5" t="s">
        <v>841</v>
      </c>
      <c r="AC14" s="5" t="s">
        <v>760</v>
      </c>
      <c r="AD14" s="5" t="s">
        <v>842</v>
      </c>
      <c r="AE14" s="25" t="s">
        <v>843</v>
      </c>
      <c r="AF14" s="5" t="s">
        <v>791</v>
      </c>
      <c r="AG14" s="5" t="s">
        <v>283</v>
      </c>
      <c r="AH14" s="25" t="s">
        <v>842</v>
      </c>
      <c r="AI14" s="25">
        <v>8986</v>
      </c>
      <c r="AJ14" s="5" t="s">
        <v>844</v>
      </c>
      <c r="AK14" s="25" t="s">
        <v>845</v>
      </c>
    </row>
    <row r="15" spans="1:37" ht="11.25">
      <c r="A15" s="10">
        <v>39</v>
      </c>
      <c r="B15" s="117" t="s">
        <v>266</v>
      </c>
      <c r="C15" s="122">
        <v>24</v>
      </c>
      <c r="D15" s="11" t="s">
        <v>578</v>
      </c>
      <c r="E15" s="5" t="s">
        <v>467</v>
      </c>
      <c r="F15" s="10" t="s">
        <v>561</v>
      </c>
      <c r="G15" s="63" t="s">
        <v>553</v>
      </c>
      <c r="H15" s="38" t="s">
        <v>597</v>
      </c>
      <c r="I15" s="38" t="s">
        <v>903</v>
      </c>
      <c r="J15" s="27" t="s">
        <v>890</v>
      </c>
      <c r="K15" s="121">
        <v>36342</v>
      </c>
      <c r="L15" s="121">
        <v>36325</v>
      </c>
      <c r="M15" s="121"/>
      <c r="N15" s="121"/>
      <c r="O15" s="121"/>
      <c r="P15" s="149" t="s">
        <v>288</v>
      </c>
      <c r="Q15" s="24"/>
      <c r="R15" s="24" t="s">
        <v>673</v>
      </c>
      <c r="S15" s="11">
        <v>0</v>
      </c>
      <c r="T15" s="11" t="s">
        <v>890</v>
      </c>
      <c r="U15" s="11" t="s">
        <v>903</v>
      </c>
      <c r="V15" s="24" t="s">
        <v>673</v>
      </c>
      <c r="W15" s="24">
        <v>5</v>
      </c>
      <c r="X15" s="24">
        <f t="shared" si="0"/>
        <v>1</v>
      </c>
      <c r="Y15" s="24" t="b">
        <f t="shared" si="1"/>
        <v>0</v>
      </c>
      <c r="Z15" s="24"/>
      <c r="AA15" s="24"/>
      <c r="AB15" s="24"/>
      <c r="AC15" s="5" t="s">
        <v>760</v>
      </c>
      <c r="AD15" s="5" t="s">
        <v>842</v>
      </c>
      <c r="AE15" s="25" t="s">
        <v>843</v>
      </c>
      <c r="AF15" s="5" t="s">
        <v>791</v>
      </c>
      <c r="AG15" s="5" t="s">
        <v>283</v>
      </c>
      <c r="AH15" s="25" t="s">
        <v>842</v>
      </c>
      <c r="AI15" s="25">
        <v>8986</v>
      </c>
      <c r="AJ15" s="5" t="s">
        <v>844</v>
      </c>
      <c r="AK15" s="25" t="s">
        <v>845</v>
      </c>
    </row>
    <row r="16" spans="1:37" ht="11.25">
      <c r="A16" s="10">
        <v>39</v>
      </c>
      <c r="B16" s="117" t="s">
        <v>268</v>
      </c>
      <c r="C16" s="122">
        <v>24</v>
      </c>
      <c r="D16" s="11" t="s">
        <v>578</v>
      </c>
      <c r="E16" s="5" t="s">
        <v>467</v>
      </c>
      <c r="F16" s="10" t="s">
        <v>561</v>
      </c>
      <c r="G16" s="63" t="s">
        <v>555</v>
      </c>
      <c r="H16" s="38" t="s">
        <v>599</v>
      </c>
      <c r="I16" s="38" t="s">
        <v>903</v>
      </c>
      <c r="J16" s="27" t="s">
        <v>890</v>
      </c>
      <c r="K16" s="121">
        <v>36342</v>
      </c>
      <c r="L16" s="121">
        <v>36325</v>
      </c>
      <c r="M16" s="121"/>
      <c r="N16" s="121"/>
      <c r="O16" s="121"/>
      <c r="P16" s="149" t="s">
        <v>288</v>
      </c>
      <c r="Q16" s="24"/>
      <c r="R16" s="24" t="s">
        <v>675</v>
      </c>
      <c r="S16" s="11">
        <v>0</v>
      </c>
      <c r="T16" s="11" t="s">
        <v>890</v>
      </c>
      <c r="U16" s="11" t="s">
        <v>903</v>
      </c>
      <c r="V16" s="24" t="s">
        <v>675</v>
      </c>
      <c r="W16" s="24">
        <v>7</v>
      </c>
      <c r="X16" s="24">
        <f t="shared" si="0"/>
        <v>1</v>
      </c>
      <c r="Y16" s="24" t="b">
        <f t="shared" si="1"/>
        <v>0</v>
      </c>
      <c r="Z16" s="24"/>
      <c r="AA16" s="24"/>
      <c r="AB16" s="24"/>
      <c r="AC16" s="5" t="s">
        <v>760</v>
      </c>
      <c r="AD16" s="5" t="s">
        <v>842</v>
      </c>
      <c r="AE16" s="25" t="s">
        <v>843</v>
      </c>
      <c r="AF16" s="5" t="s">
        <v>791</v>
      </c>
      <c r="AG16" s="5" t="s">
        <v>283</v>
      </c>
      <c r="AH16" s="25" t="s">
        <v>842</v>
      </c>
      <c r="AI16" s="25">
        <v>8986</v>
      </c>
      <c r="AJ16" s="5" t="s">
        <v>844</v>
      </c>
      <c r="AK16" s="25" t="s">
        <v>845</v>
      </c>
    </row>
    <row r="17" spans="1:37" ht="33.75">
      <c r="A17" s="10">
        <v>35</v>
      </c>
      <c r="B17" s="117" t="s">
        <v>294</v>
      </c>
      <c r="C17" s="122">
        <v>92</v>
      </c>
      <c r="D17" s="11" t="s">
        <v>579</v>
      </c>
      <c r="E17" s="5" t="s">
        <v>1083</v>
      </c>
      <c r="F17" s="10" t="s">
        <v>565</v>
      </c>
      <c r="G17" s="138"/>
      <c r="H17" s="42" t="s">
        <v>286</v>
      </c>
      <c r="I17" s="49"/>
      <c r="J17" s="27"/>
      <c r="K17" s="121">
        <v>36343</v>
      </c>
      <c r="L17" s="121">
        <v>36332</v>
      </c>
      <c r="M17" s="121"/>
      <c r="N17" s="121"/>
      <c r="O17" s="121"/>
      <c r="P17" s="149" t="s">
        <v>158</v>
      </c>
      <c r="Q17" s="24" t="s">
        <v>934</v>
      </c>
      <c r="R17" s="24" t="s">
        <v>667</v>
      </c>
      <c r="S17" s="11">
        <v>0</v>
      </c>
      <c r="T17" s="11" t="s">
        <v>903</v>
      </c>
      <c r="U17" s="11" t="s">
        <v>903</v>
      </c>
      <c r="V17" s="24" t="s">
        <v>667</v>
      </c>
      <c r="W17" s="24">
        <v>24</v>
      </c>
      <c r="X17" s="24">
        <f>IF(B17&lt;&gt;B15,1,0)</f>
        <v>1</v>
      </c>
      <c r="Y17" s="24" t="b">
        <f t="shared" si="1"/>
        <v>1</v>
      </c>
      <c r="Z17" s="5" t="s">
        <v>743</v>
      </c>
      <c r="AA17" s="5" t="s">
        <v>706</v>
      </c>
      <c r="AB17" s="5" t="s">
        <v>706</v>
      </c>
      <c r="AC17" s="5" t="s">
        <v>780</v>
      </c>
      <c r="AD17" s="5" t="s">
        <v>781</v>
      </c>
      <c r="AE17" s="25" t="s">
        <v>782</v>
      </c>
      <c r="AF17" s="5" t="s">
        <v>705</v>
      </c>
      <c r="AG17" s="5"/>
      <c r="AH17" s="25" t="s">
        <v>872</v>
      </c>
      <c r="AI17" s="26" t="s">
        <v>873</v>
      </c>
      <c r="AJ17" s="5" t="s">
        <v>872</v>
      </c>
      <c r="AK17" s="25" t="s">
        <v>873</v>
      </c>
    </row>
    <row r="18" spans="1:37" s="24" customFormat="1" ht="22.5">
      <c r="A18" s="10">
        <v>35</v>
      </c>
      <c r="B18" s="117" t="s">
        <v>180</v>
      </c>
      <c r="C18" s="122">
        <v>124</v>
      </c>
      <c r="D18" s="11" t="s">
        <v>578</v>
      </c>
      <c r="E18" s="5" t="s">
        <v>464</v>
      </c>
      <c r="F18" s="10" t="s">
        <v>560</v>
      </c>
      <c r="G18" s="138" t="s">
        <v>568</v>
      </c>
      <c r="H18" s="42" t="s">
        <v>594</v>
      </c>
      <c r="I18" s="38"/>
      <c r="J18" s="27" t="s">
        <v>890</v>
      </c>
      <c r="K18" s="121">
        <v>36343</v>
      </c>
      <c r="L18" s="121">
        <v>36325</v>
      </c>
      <c r="M18" s="121"/>
      <c r="N18" s="121"/>
      <c r="O18" s="121"/>
      <c r="P18" s="149"/>
      <c r="Q18" s="24" t="s">
        <v>933</v>
      </c>
      <c r="R18" s="24" t="s">
        <v>670</v>
      </c>
      <c r="S18" s="11">
        <v>0</v>
      </c>
      <c r="T18" s="11" t="s">
        <v>903</v>
      </c>
      <c r="U18" s="11" t="s">
        <v>903</v>
      </c>
      <c r="V18" s="24" t="s">
        <v>670</v>
      </c>
      <c r="W18" s="24">
        <v>40</v>
      </c>
      <c r="X18" s="24">
        <f t="shared" si="0"/>
        <v>1</v>
      </c>
      <c r="Y18" s="24" t="b">
        <f t="shared" si="1"/>
        <v>1</v>
      </c>
      <c r="Z18" s="5" t="s">
        <v>706</v>
      </c>
      <c r="AA18" s="5" t="s">
        <v>852</v>
      </c>
      <c r="AB18" s="5" t="s">
        <v>759</v>
      </c>
      <c r="AC18" s="5" t="s">
        <v>780</v>
      </c>
      <c r="AD18" s="5" t="s">
        <v>781</v>
      </c>
      <c r="AE18" s="25" t="s">
        <v>782</v>
      </c>
      <c r="AF18" s="5" t="s">
        <v>736</v>
      </c>
      <c r="AG18" s="5" t="s">
        <v>737</v>
      </c>
      <c r="AH18" s="25" t="s">
        <v>881</v>
      </c>
      <c r="AI18" s="26" t="s">
        <v>882</v>
      </c>
      <c r="AJ18" s="5" t="s">
        <v>804</v>
      </c>
      <c r="AK18" s="25" t="s">
        <v>706</v>
      </c>
    </row>
    <row r="19" spans="1:37" ht="22.5">
      <c r="A19" s="10">
        <v>46</v>
      </c>
      <c r="B19" s="117" t="s">
        <v>181</v>
      </c>
      <c r="C19" s="122">
        <v>112</v>
      </c>
      <c r="D19" s="11" t="s">
        <v>578</v>
      </c>
      <c r="E19" s="5" t="s">
        <v>468</v>
      </c>
      <c r="F19" s="10" t="s">
        <v>562</v>
      </c>
      <c r="G19" s="63" t="s">
        <v>526</v>
      </c>
      <c r="H19" s="38" t="s">
        <v>600</v>
      </c>
      <c r="I19" s="38" t="s">
        <v>903</v>
      </c>
      <c r="J19" s="27"/>
      <c r="K19" s="121">
        <v>36347</v>
      </c>
      <c r="L19" s="121">
        <v>36332</v>
      </c>
      <c r="M19" s="121"/>
      <c r="N19" s="121"/>
      <c r="O19" s="121"/>
      <c r="P19" s="149"/>
      <c r="Q19" s="24" t="s">
        <v>933</v>
      </c>
      <c r="R19" s="24" t="s">
        <v>676</v>
      </c>
      <c r="S19" s="11">
        <v>0</v>
      </c>
      <c r="T19" s="48" t="s">
        <v>903</v>
      </c>
      <c r="U19" s="48" t="s">
        <v>903</v>
      </c>
      <c r="V19" s="24" t="s">
        <v>676</v>
      </c>
      <c r="W19" s="24">
        <v>39</v>
      </c>
      <c r="X19" s="24">
        <f t="shared" si="0"/>
        <v>1</v>
      </c>
      <c r="Y19" s="24" t="b">
        <f t="shared" si="1"/>
        <v>1</v>
      </c>
      <c r="Z19" s="5" t="s">
        <v>830</v>
      </c>
      <c r="AA19" s="5" t="s">
        <v>706</v>
      </c>
      <c r="AB19" s="5" t="s">
        <v>706</v>
      </c>
      <c r="AC19" s="5" t="s">
        <v>760</v>
      </c>
      <c r="AD19" s="5" t="s">
        <v>790</v>
      </c>
      <c r="AE19" s="25">
        <v>3548</v>
      </c>
      <c r="AF19" s="5" t="s">
        <v>791</v>
      </c>
      <c r="AG19" s="5" t="s">
        <v>792</v>
      </c>
      <c r="AH19" s="25" t="s">
        <v>879</v>
      </c>
      <c r="AI19" s="26" t="s">
        <v>880</v>
      </c>
      <c r="AJ19" s="5" t="s">
        <v>173</v>
      </c>
      <c r="AK19" s="25"/>
    </row>
    <row r="20" spans="1:37" ht="11.25">
      <c r="A20" s="10">
        <v>35</v>
      </c>
      <c r="B20" s="117" t="s">
        <v>302</v>
      </c>
      <c r="C20" s="122">
        <v>95</v>
      </c>
      <c r="D20" s="11" t="s">
        <v>579</v>
      </c>
      <c r="E20" s="5" t="s">
        <v>471</v>
      </c>
      <c r="F20" s="10" t="s">
        <v>562</v>
      </c>
      <c r="G20" s="138" t="s">
        <v>928</v>
      </c>
      <c r="H20" s="42" t="s">
        <v>684</v>
      </c>
      <c r="I20" s="49"/>
      <c r="J20" s="27"/>
      <c r="K20" s="121">
        <v>36348</v>
      </c>
      <c r="L20" s="121">
        <v>36332</v>
      </c>
      <c r="M20" s="121"/>
      <c r="N20" s="121"/>
      <c r="O20" s="121"/>
      <c r="P20" s="149"/>
      <c r="Q20" s="24" t="s">
        <v>934</v>
      </c>
      <c r="R20" s="24" t="s">
        <v>669</v>
      </c>
      <c r="S20" s="11">
        <v>0</v>
      </c>
      <c r="T20" s="11" t="s">
        <v>903</v>
      </c>
      <c r="U20" s="17" t="s">
        <v>903</v>
      </c>
      <c r="V20" s="24" t="s">
        <v>669</v>
      </c>
      <c r="W20" s="24">
        <v>33</v>
      </c>
      <c r="X20" s="24">
        <f t="shared" si="0"/>
        <v>1</v>
      </c>
      <c r="Y20" s="24" t="b">
        <f t="shared" si="1"/>
        <v>1</v>
      </c>
      <c r="Z20" s="5" t="s">
        <v>706</v>
      </c>
      <c r="AA20" s="5" t="s">
        <v>706</v>
      </c>
      <c r="AB20" s="5" t="s">
        <v>706</v>
      </c>
      <c r="AC20" s="5" t="s">
        <v>780</v>
      </c>
      <c r="AD20" s="5" t="s">
        <v>781</v>
      </c>
      <c r="AE20" s="25" t="s">
        <v>782</v>
      </c>
      <c r="AF20" s="5" t="s">
        <v>705</v>
      </c>
      <c r="AG20" s="5" t="s">
        <v>706</v>
      </c>
      <c r="AH20" s="25" t="s">
        <v>872</v>
      </c>
      <c r="AI20" s="26" t="s">
        <v>873</v>
      </c>
      <c r="AJ20" s="5" t="s">
        <v>564</v>
      </c>
      <c r="AK20" s="25" t="s">
        <v>873</v>
      </c>
    </row>
    <row r="21" spans="1:37" ht="22.5">
      <c r="A21" s="10">
        <v>47</v>
      </c>
      <c r="B21" s="117" t="s">
        <v>182</v>
      </c>
      <c r="C21" s="122">
        <v>106</v>
      </c>
      <c r="D21" s="11" t="s">
        <v>578</v>
      </c>
      <c r="E21" s="5" t="s">
        <v>465</v>
      </c>
      <c r="F21" s="10" t="s">
        <v>559</v>
      </c>
      <c r="G21" s="138"/>
      <c r="H21" s="42"/>
      <c r="I21" s="38" t="s">
        <v>903</v>
      </c>
      <c r="J21" s="27"/>
      <c r="K21" s="121">
        <v>36348</v>
      </c>
      <c r="L21" s="121">
        <v>36332</v>
      </c>
      <c r="M21" s="121"/>
      <c r="N21" s="121"/>
      <c r="O21" s="121"/>
      <c r="P21" s="149"/>
      <c r="Q21" s="24" t="s">
        <v>933</v>
      </c>
      <c r="R21" s="24" t="s">
        <v>1055</v>
      </c>
      <c r="S21" s="11">
        <v>8</v>
      </c>
      <c r="T21" s="11" t="s">
        <v>890</v>
      </c>
      <c r="U21" s="11" t="s">
        <v>890</v>
      </c>
      <c r="V21" s="24" t="s">
        <v>1055</v>
      </c>
      <c r="W21" s="24">
        <v>36</v>
      </c>
      <c r="X21" s="24">
        <f t="shared" si="0"/>
        <v>1</v>
      </c>
      <c r="Y21" s="24" t="b">
        <f t="shared" si="1"/>
        <v>0</v>
      </c>
      <c r="Z21" s="5" t="s">
        <v>830</v>
      </c>
      <c r="AA21" s="5" t="s">
        <v>706</v>
      </c>
      <c r="AB21" s="5" t="s">
        <v>706</v>
      </c>
      <c r="AC21" s="5" t="s">
        <v>723</v>
      </c>
      <c r="AD21" s="5" t="s">
        <v>751</v>
      </c>
      <c r="AE21" s="25" t="s">
        <v>877</v>
      </c>
      <c r="AF21" s="5" t="s">
        <v>736</v>
      </c>
      <c r="AG21" s="5" t="s">
        <v>737</v>
      </c>
      <c r="AH21" s="25" t="s">
        <v>752</v>
      </c>
      <c r="AI21" s="26" t="s">
        <v>753</v>
      </c>
      <c r="AJ21" s="41" t="s">
        <v>878</v>
      </c>
      <c r="AK21" s="25" t="s">
        <v>755</v>
      </c>
    </row>
    <row r="22" spans="1:37" ht="33.75">
      <c r="A22" s="10">
        <v>47</v>
      </c>
      <c r="B22" s="117" t="s">
        <v>183</v>
      </c>
      <c r="C22" s="122">
        <v>106</v>
      </c>
      <c r="D22" s="11" t="s">
        <v>578</v>
      </c>
      <c r="E22" s="5" t="s">
        <v>1054</v>
      </c>
      <c r="F22" s="10" t="s">
        <v>1053</v>
      </c>
      <c r="G22" s="138"/>
      <c r="H22" s="42"/>
      <c r="I22" s="38" t="s">
        <v>903</v>
      </c>
      <c r="J22" s="27"/>
      <c r="K22" s="121">
        <v>36348</v>
      </c>
      <c r="L22" s="121">
        <v>36332</v>
      </c>
      <c r="M22" s="121"/>
      <c r="N22" s="121"/>
      <c r="O22" s="121"/>
      <c r="P22" s="149"/>
      <c r="Q22" s="24" t="s">
        <v>933</v>
      </c>
      <c r="R22" s="24" t="s">
        <v>1056</v>
      </c>
      <c r="S22" s="11">
        <v>8</v>
      </c>
      <c r="T22" s="11" t="s">
        <v>890</v>
      </c>
      <c r="U22" s="11" t="s">
        <v>890</v>
      </c>
      <c r="V22" s="24" t="s">
        <v>1056</v>
      </c>
      <c r="W22" s="24">
        <v>37</v>
      </c>
      <c r="X22" s="24">
        <f t="shared" si="0"/>
        <v>1</v>
      </c>
      <c r="Y22" s="24" t="b">
        <f t="shared" si="1"/>
        <v>0</v>
      </c>
      <c r="Z22" s="5" t="s">
        <v>830</v>
      </c>
      <c r="AA22" s="5" t="s">
        <v>706</v>
      </c>
      <c r="AB22" s="5" t="s">
        <v>706</v>
      </c>
      <c r="AC22" s="5" t="s">
        <v>723</v>
      </c>
      <c r="AD22" s="5" t="s">
        <v>751</v>
      </c>
      <c r="AE22" s="25" t="s">
        <v>877</v>
      </c>
      <c r="AF22" s="5" t="s">
        <v>736</v>
      </c>
      <c r="AG22" s="5" t="s">
        <v>737</v>
      </c>
      <c r="AH22" s="25" t="s">
        <v>752</v>
      </c>
      <c r="AI22" s="26" t="s">
        <v>753</v>
      </c>
      <c r="AJ22" s="5" t="s">
        <v>878</v>
      </c>
      <c r="AK22" s="25" t="s">
        <v>755</v>
      </c>
    </row>
    <row r="23" spans="1:37" ht="22.5">
      <c r="A23" s="10">
        <v>35</v>
      </c>
      <c r="B23" s="117" t="s">
        <v>304</v>
      </c>
      <c r="C23" s="122">
        <v>99</v>
      </c>
      <c r="D23" s="11" t="s">
        <v>578</v>
      </c>
      <c r="E23" s="5" t="s">
        <v>463</v>
      </c>
      <c r="F23" s="10" t="s">
        <v>561</v>
      </c>
      <c r="G23" s="138"/>
      <c r="H23" s="42"/>
      <c r="I23" s="38" t="s">
        <v>903</v>
      </c>
      <c r="J23" s="27"/>
      <c r="K23" s="121">
        <v>36350</v>
      </c>
      <c r="L23" s="121">
        <v>36332</v>
      </c>
      <c r="M23" s="121"/>
      <c r="N23" s="121"/>
      <c r="O23" s="121"/>
      <c r="P23" s="149"/>
      <c r="Q23" s="24" t="s">
        <v>933</v>
      </c>
      <c r="R23" s="24" t="s">
        <v>668</v>
      </c>
      <c r="S23" s="11">
        <v>8</v>
      </c>
      <c r="T23" s="11" t="s">
        <v>890</v>
      </c>
      <c r="U23" s="11" t="s">
        <v>890</v>
      </c>
      <c r="V23" s="24" t="s">
        <v>668</v>
      </c>
      <c r="W23" s="24">
        <v>35</v>
      </c>
      <c r="X23" s="24">
        <f t="shared" si="0"/>
        <v>1</v>
      </c>
      <c r="Y23" s="24" t="b">
        <f t="shared" si="1"/>
        <v>0</v>
      </c>
      <c r="Z23" s="5" t="s">
        <v>830</v>
      </c>
      <c r="AA23" s="5" t="s">
        <v>706</v>
      </c>
      <c r="AB23" s="5" t="s">
        <v>706</v>
      </c>
      <c r="AC23" s="5" t="s">
        <v>780</v>
      </c>
      <c r="AD23" s="5" t="s">
        <v>781</v>
      </c>
      <c r="AE23" s="25" t="s">
        <v>874</v>
      </c>
      <c r="AF23" s="5" t="s">
        <v>736</v>
      </c>
      <c r="AG23" s="5" t="s">
        <v>737</v>
      </c>
      <c r="AH23" s="25" t="s">
        <v>875</v>
      </c>
      <c r="AI23" s="26" t="s">
        <v>876</v>
      </c>
      <c r="AJ23" s="5" t="s">
        <v>804</v>
      </c>
      <c r="AK23" s="25" t="s">
        <v>851</v>
      </c>
    </row>
    <row r="24" spans="1:37" ht="22.5">
      <c r="A24" s="10">
        <v>39</v>
      </c>
      <c r="B24" s="117" t="s">
        <v>269</v>
      </c>
      <c r="C24" s="122">
        <v>42</v>
      </c>
      <c r="D24" s="11" t="s">
        <v>578</v>
      </c>
      <c r="E24" s="5" t="s">
        <v>1264</v>
      </c>
      <c r="F24" s="10" t="s">
        <v>1263</v>
      </c>
      <c r="G24" s="138" t="s">
        <v>225</v>
      </c>
      <c r="H24" s="42" t="s">
        <v>1265</v>
      </c>
      <c r="I24" s="38"/>
      <c r="J24" s="27"/>
      <c r="K24" s="121">
        <v>36351</v>
      </c>
      <c r="L24" s="121">
        <v>36332</v>
      </c>
      <c r="M24" s="121"/>
      <c r="N24" s="121"/>
      <c r="O24" s="121"/>
      <c r="P24" s="149"/>
      <c r="Q24" s="24" t="s">
        <v>935</v>
      </c>
      <c r="R24" s="24" t="s">
        <v>1276</v>
      </c>
      <c r="S24" s="11">
        <v>0</v>
      </c>
      <c r="T24" s="11" t="s">
        <v>903</v>
      </c>
      <c r="U24" s="48" t="s">
        <v>903</v>
      </c>
      <c r="V24" s="24" t="s">
        <v>1276</v>
      </c>
      <c r="W24" s="24">
        <v>9</v>
      </c>
      <c r="X24" s="24" t="e">
        <f>IF(#REF!&lt;&gt;B24,1,0)</f>
        <v>#REF!</v>
      </c>
      <c r="Y24" s="24" t="e">
        <f>OR((RIGHT(#REF!,1))="0",(RIGHT(#REF!,1))="A")</f>
        <v>#REF!</v>
      </c>
      <c r="Z24" s="5" t="s">
        <v>743</v>
      </c>
      <c r="AA24" s="5" t="s">
        <v>706</v>
      </c>
      <c r="AB24" s="5" t="s">
        <v>706</v>
      </c>
      <c r="AC24" s="5" t="s">
        <v>760</v>
      </c>
      <c r="AD24" s="5" t="s">
        <v>842</v>
      </c>
      <c r="AE24" s="25"/>
      <c r="AF24" s="5" t="s">
        <v>745</v>
      </c>
      <c r="AG24" s="5" t="s">
        <v>746</v>
      </c>
      <c r="AH24" s="25" t="s">
        <v>846</v>
      </c>
      <c r="AI24" s="26" t="s">
        <v>847</v>
      </c>
      <c r="AJ24" s="5" t="s">
        <v>848</v>
      </c>
      <c r="AK24" s="25" t="s">
        <v>849</v>
      </c>
    </row>
    <row r="25" spans="1:37" ht="22.5">
      <c r="A25" s="10">
        <v>35</v>
      </c>
      <c r="B25" s="117" t="s">
        <v>295</v>
      </c>
      <c r="C25" s="122">
        <v>93</v>
      </c>
      <c r="D25" s="11" t="s">
        <v>578</v>
      </c>
      <c r="E25" s="5" t="s">
        <v>140</v>
      </c>
      <c r="F25" s="10" t="s">
        <v>561</v>
      </c>
      <c r="G25" s="138" t="s">
        <v>1082</v>
      </c>
      <c r="H25" s="42" t="s">
        <v>1089</v>
      </c>
      <c r="I25" s="49"/>
      <c r="J25" s="27"/>
      <c r="K25" s="121">
        <v>36356</v>
      </c>
      <c r="L25" s="121">
        <v>36339</v>
      </c>
      <c r="M25" s="121"/>
      <c r="N25" s="121"/>
      <c r="O25" s="121"/>
      <c r="P25" s="149"/>
      <c r="Q25" s="24"/>
      <c r="R25" s="24" t="s">
        <v>1277</v>
      </c>
      <c r="S25" s="11">
        <v>0</v>
      </c>
      <c r="T25" s="11" t="s">
        <v>890</v>
      </c>
      <c r="U25" s="11" t="s">
        <v>903</v>
      </c>
      <c r="V25" s="24" t="s">
        <v>1277</v>
      </c>
      <c r="W25" s="24">
        <v>25</v>
      </c>
      <c r="X25" s="24">
        <f t="shared" si="0"/>
        <v>1</v>
      </c>
      <c r="Y25" s="24" t="b">
        <f t="shared" si="1"/>
        <v>1</v>
      </c>
      <c r="Z25" s="5" t="s">
        <v>743</v>
      </c>
      <c r="AA25" s="5" t="s">
        <v>706</v>
      </c>
      <c r="AB25" s="5" t="s">
        <v>706</v>
      </c>
      <c r="AC25" s="5" t="s">
        <v>780</v>
      </c>
      <c r="AD25" s="5" t="s">
        <v>781</v>
      </c>
      <c r="AE25" s="25" t="s">
        <v>782</v>
      </c>
      <c r="AF25" s="5" t="s">
        <v>705</v>
      </c>
      <c r="AG25" s="5"/>
      <c r="AH25" s="25" t="s">
        <v>872</v>
      </c>
      <c r="AI25" s="26" t="s">
        <v>873</v>
      </c>
      <c r="AJ25" s="5" t="s">
        <v>872</v>
      </c>
      <c r="AK25" s="25" t="s">
        <v>873</v>
      </c>
    </row>
    <row r="26" spans="1:37" ht="33.75">
      <c r="A26" s="10">
        <v>35</v>
      </c>
      <c r="B26" s="117" t="s">
        <v>296</v>
      </c>
      <c r="C26" s="122">
        <v>93</v>
      </c>
      <c r="D26" s="11" t="s">
        <v>578</v>
      </c>
      <c r="E26" s="5" t="s">
        <v>141</v>
      </c>
      <c r="F26" s="10" t="s">
        <v>561</v>
      </c>
      <c r="G26" s="138" t="s">
        <v>1078</v>
      </c>
      <c r="H26" s="42" t="s">
        <v>1090</v>
      </c>
      <c r="I26" s="49"/>
      <c r="J26" s="27"/>
      <c r="K26" s="121">
        <v>36356</v>
      </c>
      <c r="L26" s="121">
        <v>36339</v>
      </c>
      <c r="M26" s="121"/>
      <c r="N26" s="121"/>
      <c r="O26" s="121"/>
      <c r="P26" s="149"/>
      <c r="Q26" s="24"/>
      <c r="R26" s="24" t="s">
        <v>1278</v>
      </c>
      <c r="S26" s="11">
        <v>0</v>
      </c>
      <c r="T26" s="11" t="s">
        <v>890</v>
      </c>
      <c r="U26" s="11" t="s">
        <v>903</v>
      </c>
      <c r="V26" s="24" t="s">
        <v>1278</v>
      </c>
      <c r="W26" s="24">
        <v>26</v>
      </c>
      <c r="X26" s="24">
        <f t="shared" si="0"/>
        <v>1</v>
      </c>
      <c r="Y26" s="24" t="b">
        <f t="shared" si="1"/>
        <v>0</v>
      </c>
      <c r="Z26" s="5" t="s">
        <v>743</v>
      </c>
      <c r="AA26" s="5" t="s">
        <v>706</v>
      </c>
      <c r="AB26" s="5" t="s">
        <v>706</v>
      </c>
      <c r="AC26" s="5" t="s">
        <v>780</v>
      </c>
      <c r="AD26" s="5" t="s">
        <v>781</v>
      </c>
      <c r="AE26" s="25" t="s">
        <v>782</v>
      </c>
      <c r="AF26" s="5" t="s">
        <v>705</v>
      </c>
      <c r="AG26" s="5"/>
      <c r="AH26" s="25" t="s">
        <v>872</v>
      </c>
      <c r="AI26" s="26" t="s">
        <v>873</v>
      </c>
      <c r="AJ26" s="5" t="s">
        <v>872</v>
      </c>
      <c r="AK26" s="25" t="s">
        <v>873</v>
      </c>
    </row>
    <row r="27" spans="1:37" ht="33.75">
      <c r="A27" s="10">
        <v>35</v>
      </c>
      <c r="B27" s="117" t="s">
        <v>297</v>
      </c>
      <c r="C27" s="122">
        <v>93</v>
      </c>
      <c r="D27" s="11" t="s">
        <v>578</v>
      </c>
      <c r="E27" s="5" t="s">
        <v>142</v>
      </c>
      <c r="F27" s="10" t="s">
        <v>561</v>
      </c>
      <c r="G27" s="138" t="s">
        <v>1079</v>
      </c>
      <c r="H27" s="42" t="s">
        <v>1091</v>
      </c>
      <c r="I27" s="49"/>
      <c r="J27" s="27"/>
      <c r="K27" s="121">
        <v>36356</v>
      </c>
      <c r="L27" s="121">
        <v>36339</v>
      </c>
      <c r="M27" s="121"/>
      <c r="N27" s="121"/>
      <c r="O27" s="121"/>
      <c r="P27" s="149"/>
      <c r="Q27" s="24"/>
      <c r="R27" s="24" t="s">
        <v>1279</v>
      </c>
      <c r="S27" s="11">
        <v>0</v>
      </c>
      <c r="T27" s="11" t="s">
        <v>890</v>
      </c>
      <c r="U27" s="11" t="s">
        <v>903</v>
      </c>
      <c r="V27" s="24" t="s">
        <v>1279</v>
      </c>
      <c r="W27" s="24">
        <v>27</v>
      </c>
      <c r="X27" s="24">
        <f t="shared" si="0"/>
        <v>1</v>
      </c>
      <c r="Y27" s="24" t="b">
        <f t="shared" si="1"/>
        <v>0</v>
      </c>
      <c r="Z27" s="5" t="s">
        <v>743</v>
      </c>
      <c r="AA27" s="5" t="s">
        <v>706</v>
      </c>
      <c r="AB27" s="5" t="s">
        <v>706</v>
      </c>
      <c r="AC27" s="5" t="s">
        <v>780</v>
      </c>
      <c r="AD27" s="5" t="s">
        <v>781</v>
      </c>
      <c r="AE27" s="25" t="s">
        <v>782</v>
      </c>
      <c r="AF27" s="5" t="s">
        <v>705</v>
      </c>
      <c r="AG27" s="5"/>
      <c r="AH27" s="25" t="s">
        <v>872</v>
      </c>
      <c r="AI27" s="26" t="s">
        <v>873</v>
      </c>
      <c r="AJ27" s="5" t="s">
        <v>872</v>
      </c>
      <c r="AK27" s="25" t="s">
        <v>873</v>
      </c>
    </row>
    <row r="28" spans="1:37" ht="22.5">
      <c r="A28" s="10">
        <v>35</v>
      </c>
      <c r="B28" s="117" t="s">
        <v>298</v>
      </c>
      <c r="C28" s="122">
        <v>93</v>
      </c>
      <c r="D28" s="11" t="s">
        <v>578</v>
      </c>
      <c r="E28" s="5" t="s">
        <v>143</v>
      </c>
      <c r="F28" s="10" t="s">
        <v>561</v>
      </c>
      <c r="G28" s="138" t="s">
        <v>1080</v>
      </c>
      <c r="H28" s="42" t="s">
        <v>1092</v>
      </c>
      <c r="I28" s="38"/>
      <c r="J28" s="27"/>
      <c r="K28" s="121">
        <v>36356</v>
      </c>
      <c r="L28" s="121">
        <v>36339</v>
      </c>
      <c r="M28" s="121"/>
      <c r="N28" s="121"/>
      <c r="O28" s="121"/>
      <c r="P28" s="149"/>
      <c r="Q28" s="24"/>
      <c r="R28" s="24" t="s">
        <v>1280</v>
      </c>
      <c r="S28" s="11">
        <v>0</v>
      </c>
      <c r="T28" s="11" t="s">
        <v>890</v>
      </c>
      <c r="U28" s="11" t="s">
        <v>903</v>
      </c>
      <c r="V28" s="24" t="s">
        <v>1280</v>
      </c>
      <c r="W28" s="24">
        <v>28</v>
      </c>
      <c r="X28" s="24">
        <f t="shared" si="0"/>
        <v>1</v>
      </c>
      <c r="Y28" s="24" t="b">
        <f t="shared" si="1"/>
        <v>0</v>
      </c>
      <c r="Z28" s="5" t="s">
        <v>743</v>
      </c>
      <c r="AA28" s="5" t="s">
        <v>706</v>
      </c>
      <c r="AB28" s="5" t="s">
        <v>706</v>
      </c>
      <c r="AC28" s="5" t="s">
        <v>780</v>
      </c>
      <c r="AD28" s="5" t="s">
        <v>781</v>
      </c>
      <c r="AE28" s="25" t="s">
        <v>782</v>
      </c>
      <c r="AF28" s="5" t="s">
        <v>705</v>
      </c>
      <c r="AG28" s="5"/>
      <c r="AH28" s="25" t="s">
        <v>872</v>
      </c>
      <c r="AI28" s="26" t="s">
        <v>873</v>
      </c>
      <c r="AJ28" s="5" t="s">
        <v>872</v>
      </c>
      <c r="AK28" s="25" t="s">
        <v>873</v>
      </c>
    </row>
    <row r="29" spans="1:37" ht="33.75">
      <c r="A29" s="10">
        <v>35</v>
      </c>
      <c r="B29" s="117" t="s">
        <v>299</v>
      </c>
      <c r="C29" s="122" t="s">
        <v>261</v>
      </c>
      <c r="D29" s="11" t="s">
        <v>578</v>
      </c>
      <c r="E29" s="5" t="s">
        <v>144</v>
      </c>
      <c r="F29" s="10" t="s">
        <v>561</v>
      </c>
      <c r="G29" s="138" t="s">
        <v>1081</v>
      </c>
      <c r="H29" s="42" t="s">
        <v>1093</v>
      </c>
      <c r="I29" s="49"/>
      <c r="J29" s="27"/>
      <c r="K29" s="121">
        <v>36356</v>
      </c>
      <c r="L29" s="121">
        <v>36339</v>
      </c>
      <c r="M29" s="121"/>
      <c r="N29" s="121"/>
      <c r="O29" s="121"/>
      <c r="P29" s="149"/>
      <c r="Q29" s="24"/>
      <c r="R29" s="24" t="s">
        <v>1281</v>
      </c>
      <c r="S29" s="11">
        <v>0</v>
      </c>
      <c r="T29" s="11" t="s">
        <v>890</v>
      </c>
      <c r="U29" s="11" t="s">
        <v>903</v>
      </c>
      <c r="V29" s="24" t="s">
        <v>1281</v>
      </c>
      <c r="W29" s="24">
        <v>29</v>
      </c>
      <c r="X29" s="24">
        <f t="shared" si="0"/>
        <v>1</v>
      </c>
      <c r="Y29" s="24" t="b">
        <f t="shared" si="1"/>
        <v>0</v>
      </c>
      <c r="Z29" s="5" t="s">
        <v>743</v>
      </c>
      <c r="AA29" s="5" t="s">
        <v>706</v>
      </c>
      <c r="AB29" s="5" t="s">
        <v>706</v>
      </c>
      <c r="AC29" s="5" t="s">
        <v>780</v>
      </c>
      <c r="AD29" s="5" t="s">
        <v>781</v>
      </c>
      <c r="AE29" s="25" t="s">
        <v>782</v>
      </c>
      <c r="AF29" s="5" t="s">
        <v>705</v>
      </c>
      <c r="AG29" s="5"/>
      <c r="AH29" s="25" t="s">
        <v>872</v>
      </c>
      <c r="AI29" s="26" t="s">
        <v>873</v>
      </c>
      <c r="AJ29" s="5" t="s">
        <v>872</v>
      </c>
      <c r="AK29" s="25" t="s">
        <v>873</v>
      </c>
    </row>
    <row r="30" spans="1:37" ht="22.5">
      <c r="A30" s="10">
        <v>35</v>
      </c>
      <c r="B30" s="117" t="s">
        <v>300</v>
      </c>
      <c r="C30" s="122" t="s">
        <v>261</v>
      </c>
      <c r="D30" s="11" t="s">
        <v>578</v>
      </c>
      <c r="E30" s="5" t="s">
        <v>334</v>
      </c>
      <c r="F30" s="10" t="s">
        <v>561</v>
      </c>
      <c r="G30" s="138"/>
      <c r="H30" s="38" t="s">
        <v>179</v>
      </c>
      <c r="I30" s="49" t="s">
        <v>903</v>
      </c>
      <c r="J30" s="27"/>
      <c r="K30" s="121">
        <v>36356</v>
      </c>
      <c r="L30" s="121">
        <v>36339</v>
      </c>
      <c r="M30" s="121"/>
      <c r="N30" s="121"/>
      <c r="O30" s="121"/>
      <c r="P30" s="149"/>
      <c r="Q30" s="24"/>
      <c r="R30" s="24" t="s">
        <v>1282</v>
      </c>
      <c r="S30" s="11">
        <v>0</v>
      </c>
      <c r="T30" s="11" t="s">
        <v>890</v>
      </c>
      <c r="U30" s="11" t="s">
        <v>903</v>
      </c>
      <c r="V30" s="24" t="s">
        <v>1282</v>
      </c>
      <c r="W30" s="24">
        <v>31</v>
      </c>
      <c r="X30" s="24" t="e">
        <f>IF(B30&lt;&gt;#REF!,1,0)</f>
        <v>#REF!</v>
      </c>
      <c r="Y30" s="24" t="b">
        <f t="shared" si="1"/>
        <v>0</v>
      </c>
      <c r="Z30" s="5"/>
      <c r="AA30" s="5"/>
      <c r="AB30" s="5"/>
      <c r="AC30" s="5"/>
      <c r="AD30" s="5"/>
      <c r="AE30" s="25"/>
      <c r="AF30" s="5"/>
      <c r="AG30" s="5"/>
      <c r="AH30" s="25"/>
      <c r="AI30" s="26"/>
      <c r="AJ30" s="5"/>
      <c r="AK30" s="25"/>
    </row>
    <row r="31" spans="1:37" ht="22.5">
      <c r="A31" s="10">
        <v>35</v>
      </c>
      <c r="B31" s="117" t="s">
        <v>301</v>
      </c>
      <c r="C31" s="122" t="s">
        <v>261</v>
      </c>
      <c r="D31" s="11" t="s">
        <v>578</v>
      </c>
      <c r="E31" s="5" t="s">
        <v>1101</v>
      </c>
      <c r="F31" s="10" t="s">
        <v>1094</v>
      </c>
      <c r="G31" s="138" t="s">
        <v>124</v>
      </c>
      <c r="H31" s="42" t="s">
        <v>125</v>
      </c>
      <c r="I31" s="49"/>
      <c r="J31" s="27"/>
      <c r="K31" s="121">
        <v>36356</v>
      </c>
      <c r="L31" s="121">
        <v>36339</v>
      </c>
      <c r="M31" s="121"/>
      <c r="N31" s="121"/>
      <c r="O31" s="121"/>
      <c r="P31" s="149"/>
      <c r="Q31" s="24"/>
      <c r="R31" s="24" t="s">
        <v>1283</v>
      </c>
      <c r="S31" s="11">
        <v>0</v>
      </c>
      <c r="T31" s="11" t="s">
        <v>890</v>
      </c>
      <c r="U31" s="11" t="s">
        <v>903</v>
      </c>
      <c r="V31" s="24" t="s">
        <v>1283</v>
      </c>
      <c r="W31" s="24">
        <v>32</v>
      </c>
      <c r="X31" s="24">
        <f t="shared" si="0"/>
        <v>1</v>
      </c>
      <c r="Y31" s="24" t="b">
        <f t="shared" si="1"/>
        <v>0</v>
      </c>
      <c r="Z31" s="5"/>
      <c r="AA31" s="5"/>
      <c r="AB31" s="5"/>
      <c r="AC31" s="5"/>
      <c r="AD31" s="5"/>
      <c r="AE31" s="25"/>
      <c r="AF31" s="5"/>
      <c r="AG31" s="5"/>
      <c r="AH31" s="25"/>
      <c r="AI31" s="26"/>
      <c r="AJ31" s="5"/>
      <c r="AK31" s="25"/>
    </row>
    <row r="32" spans="1:37" ht="22.5">
      <c r="A32" s="10">
        <v>47</v>
      </c>
      <c r="B32" s="117" t="s">
        <v>184</v>
      </c>
      <c r="C32" s="122">
        <v>108</v>
      </c>
      <c r="D32" s="11" t="s">
        <v>578</v>
      </c>
      <c r="E32" s="5" t="s">
        <v>461</v>
      </c>
      <c r="F32" s="10" t="s">
        <v>557</v>
      </c>
      <c r="G32" s="138"/>
      <c r="H32" s="42"/>
      <c r="I32" s="38" t="s">
        <v>903</v>
      </c>
      <c r="J32" s="27"/>
      <c r="K32" s="121">
        <v>36356</v>
      </c>
      <c r="L32" s="121">
        <v>36339</v>
      </c>
      <c r="M32" s="121"/>
      <c r="N32" s="121"/>
      <c r="O32" s="121"/>
      <c r="P32" s="149"/>
      <c r="Q32" s="24" t="s">
        <v>557</v>
      </c>
      <c r="R32" s="24" t="s">
        <v>980</v>
      </c>
      <c r="S32" s="11" t="s">
        <v>557</v>
      </c>
      <c r="T32" s="11" t="s">
        <v>557</v>
      </c>
      <c r="U32" s="11" t="s">
        <v>557</v>
      </c>
      <c r="V32" s="11" t="s">
        <v>557</v>
      </c>
      <c r="W32" s="24">
        <v>38</v>
      </c>
      <c r="X32" s="24">
        <f t="shared" si="0"/>
        <v>1</v>
      </c>
      <c r="Y32" s="24" t="b">
        <f t="shared" si="1"/>
        <v>0</v>
      </c>
      <c r="Z32" s="5" t="s">
        <v>706</v>
      </c>
      <c r="AA32" s="5" t="s">
        <v>706</v>
      </c>
      <c r="AB32" s="5" t="s">
        <v>706</v>
      </c>
      <c r="AC32" s="5" t="s">
        <v>723</v>
      </c>
      <c r="AD32" s="5" t="s">
        <v>751</v>
      </c>
      <c r="AE32" s="25">
        <v>7409</v>
      </c>
      <c r="AF32" s="5" t="s">
        <v>745</v>
      </c>
      <c r="AG32" s="5" t="s">
        <v>746</v>
      </c>
      <c r="AH32" s="25" t="s">
        <v>752</v>
      </c>
      <c r="AI32" s="26" t="s">
        <v>753</v>
      </c>
      <c r="AJ32" s="5" t="s">
        <v>829</v>
      </c>
      <c r="AK32" s="25" t="s">
        <v>755</v>
      </c>
    </row>
    <row r="33" spans="1:37" ht="11.25">
      <c r="A33" s="10">
        <v>48</v>
      </c>
      <c r="B33" s="117" t="s">
        <v>263</v>
      </c>
      <c r="C33" s="122">
        <v>15</v>
      </c>
      <c r="D33" s="11" t="s">
        <v>578</v>
      </c>
      <c r="E33" s="5" t="s">
        <v>567</v>
      </c>
      <c r="F33" s="10" t="s">
        <v>559</v>
      </c>
      <c r="G33" s="138" t="s">
        <v>126</v>
      </c>
      <c r="H33" s="42" t="s">
        <v>127</v>
      </c>
      <c r="I33" s="38"/>
      <c r="J33" s="27"/>
      <c r="K33" s="121">
        <v>36356</v>
      </c>
      <c r="L33" s="121">
        <v>36339</v>
      </c>
      <c r="M33" s="121"/>
      <c r="N33" s="121"/>
      <c r="O33" s="121"/>
      <c r="P33" s="149"/>
      <c r="Q33" s="24" t="s">
        <v>934</v>
      </c>
      <c r="R33" s="24" t="s">
        <v>147</v>
      </c>
      <c r="S33" s="11">
        <v>0</v>
      </c>
      <c r="T33" s="11" t="s">
        <v>890</v>
      </c>
      <c r="U33" s="11" t="s">
        <v>903</v>
      </c>
      <c r="V33" s="24" t="s">
        <v>147</v>
      </c>
      <c r="W33" s="24">
        <v>2</v>
      </c>
      <c r="X33" s="24">
        <f t="shared" si="0"/>
        <v>1</v>
      </c>
      <c r="Y33" s="24" t="b">
        <f t="shared" si="1"/>
        <v>1</v>
      </c>
      <c r="Z33" s="5" t="s">
        <v>706</v>
      </c>
      <c r="AA33" s="5" t="s">
        <v>706</v>
      </c>
      <c r="AB33" s="5" t="s">
        <v>706</v>
      </c>
      <c r="AC33" s="5" t="s">
        <v>702</v>
      </c>
      <c r="AD33" s="5" t="s">
        <v>703</v>
      </c>
      <c r="AE33" s="25" t="s">
        <v>134</v>
      </c>
      <c r="AF33" s="5" t="s">
        <v>714</v>
      </c>
      <c r="AG33" s="5" t="s">
        <v>715</v>
      </c>
      <c r="AH33" s="25" t="s">
        <v>836</v>
      </c>
      <c r="AI33" s="26" t="s">
        <v>284</v>
      </c>
      <c r="AJ33" s="41" t="s">
        <v>838</v>
      </c>
      <c r="AK33" s="25" t="s">
        <v>564</v>
      </c>
    </row>
    <row r="34" spans="1:37" ht="22.5">
      <c r="A34" s="10">
        <v>48</v>
      </c>
      <c r="B34" s="117" t="s">
        <v>185</v>
      </c>
      <c r="C34" s="122">
        <v>150</v>
      </c>
      <c r="D34" s="11" t="s">
        <v>578</v>
      </c>
      <c r="E34" s="5" t="s">
        <v>457</v>
      </c>
      <c r="F34" s="10" t="s">
        <v>562</v>
      </c>
      <c r="G34" s="138"/>
      <c r="H34" s="42" t="s">
        <v>1284</v>
      </c>
      <c r="I34" s="38"/>
      <c r="J34" s="27"/>
      <c r="K34" s="121">
        <v>36356</v>
      </c>
      <c r="L34" s="121">
        <v>36339</v>
      </c>
      <c r="M34" s="121"/>
      <c r="N34" s="121"/>
      <c r="O34" s="121"/>
      <c r="P34" s="149"/>
      <c r="Q34" s="24" t="s">
        <v>934</v>
      </c>
      <c r="R34" s="24" t="s">
        <v>148</v>
      </c>
      <c r="S34" s="11">
        <v>0</v>
      </c>
      <c r="T34" s="11" t="s">
        <v>903</v>
      </c>
      <c r="U34" s="17" t="s">
        <v>903</v>
      </c>
      <c r="V34" s="24"/>
      <c r="W34" s="24">
        <v>43</v>
      </c>
      <c r="X34" s="24">
        <f t="shared" si="0"/>
        <v>1</v>
      </c>
      <c r="Y34" s="24" t="b">
        <f t="shared" si="1"/>
        <v>1</v>
      </c>
      <c r="Z34" s="5" t="s">
        <v>706</v>
      </c>
      <c r="AA34" s="5" t="s">
        <v>706</v>
      </c>
      <c r="AB34" s="5" t="s">
        <v>706</v>
      </c>
      <c r="AC34" s="5" t="s">
        <v>702</v>
      </c>
      <c r="AD34" s="5" t="s">
        <v>703</v>
      </c>
      <c r="AE34" s="25" t="s">
        <v>134</v>
      </c>
      <c r="AF34" s="5" t="s">
        <v>714</v>
      </c>
      <c r="AG34" s="5" t="s">
        <v>715</v>
      </c>
      <c r="AH34" s="25" t="s">
        <v>836</v>
      </c>
      <c r="AI34" s="26" t="s">
        <v>284</v>
      </c>
      <c r="AJ34" s="41" t="s">
        <v>839</v>
      </c>
      <c r="AK34" s="25" t="s">
        <v>837</v>
      </c>
    </row>
    <row r="35" spans="1:37" ht="22.5">
      <c r="A35" s="10">
        <v>49</v>
      </c>
      <c r="B35" s="117" t="s">
        <v>264</v>
      </c>
      <c r="C35" s="122">
        <v>21</v>
      </c>
      <c r="D35" s="11" t="s">
        <v>578</v>
      </c>
      <c r="E35" s="5" t="s">
        <v>459</v>
      </c>
      <c r="F35" s="10" t="s">
        <v>562</v>
      </c>
      <c r="G35" s="138" t="s">
        <v>683</v>
      </c>
      <c r="H35" s="42" t="s">
        <v>682</v>
      </c>
      <c r="I35" s="38"/>
      <c r="J35" s="27"/>
      <c r="K35" s="121">
        <v>36356</v>
      </c>
      <c r="L35" s="121">
        <v>36339</v>
      </c>
      <c r="M35" s="121"/>
      <c r="N35" s="121"/>
      <c r="O35" s="121"/>
      <c r="P35" s="149"/>
      <c r="Q35" s="24" t="s">
        <v>934</v>
      </c>
      <c r="R35" s="24" t="s">
        <v>149</v>
      </c>
      <c r="S35" s="11">
        <v>0</v>
      </c>
      <c r="T35" s="11" t="s">
        <v>903</v>
      </c>
      <c r="U35" s="48" t="s">
        <v>903</v>
      </c>
      <c r="V35" s="24" t="s">
        <v>149</v>
      </c>
      <c r="W35" s="24">
        <v>3</v>
      </c>
      <c r="X35" s="24">
        <f t="shared" si="0"/>
        <v>1</v>
      </c>
      <c r="Y35" s="24" t="b">
        <f t="shared" si="1"/>
        <v>1</v>
      </c>
      <c r="Z35" s="5" t="s">
        <v>706</v>
      </c>
      <c r="AA35" s="5" t="s">
        <v>706</v>
      </c>
      <c r="AB35" s="5" t="s">
        <v>706</v>
      </c>
      <c r="AC35" s="5" t="s">
        <v>713</v>
      </c>
      <c r="AD35" s="5" t="s">
        <v>710</v>
      </c>
      <c r="AE35" s="25" t="s">
        <v>135</v>
      </c>
      <c r="AF35" s="5" t="s">
        <v>714</v>
      </c>
      <c r="AG35" s="5" t="s">
        <v>715</v>
      </c>
      <c r="AH35" s="25" t="s">
        <v>712</v>
      </c>
      <c r="AI35" s="25" t="s">
        <v>285</v>
      </c>
      <c r="AJ35" s="41" t="s">
        <v>839</v>
      </c>
      <c r="AK35" s="25" t="s">
        <v>564</v>
      </c>
    </row>
    <row r="36" spans="1:37" ht="22.5">
      <c r="A36" s="10">
        <v>49</v>
      </c>
      <c r="B36" s="117" t="s">
        <v>187</v>
      </c>
      <c r="C36" s="122">
        <v>152</v>
      </c>
      <c r="D36" s="11" t="s">
        <v>578</v>
      </c>
      <c r="E36" s="5" t="s">
        <v>456</v>
      </c>
      <c r="F36" s="10" t="s">
        <v>559</v>
      </c>
      <c r="G36" s="138" t="s">
        <v>107</v>
      </c>
      <c r="H36" s="42" t="s">
        <v>108</v>
      </c>
      <c r="I36" s="120"/>
      <c r="J36" s="27"/>
      <c r="K36" s="121">
        <v>36356</v>
      </c>
      <c r="L36" s="121">
        <v>36339</v>
      </c>
      <c r="M36" s="121"/>
      <c r="N36" s="121"/>
      <c r="O36" s="121"/>
      <c r="P36" s="149"/>
      <c r="Q36" s="24" t="s">
        <v>934</v>
      </c>
      <c r="R36" s="24" t="s">
        <v>981</v>
      </c>
      <c r="S36" s="11">
        <v>0</v>
      </c>
      <c r="T36" s="11" t="s">
        <v>890</v>
      </c>
      <c r="U36" s="11" t="s">
        <v>903</v>
      </c>
      <c r="V36" s="24"/>
      <c r="W36" s="24">
        <v>45</v>
      </c>
      <c r="X36" s="24">
        <f>IF(B36&lt;&gt;B34,1,0)</f>
        <v>1</v>
      </c>
      <c r="Y36" s="24" t="b">
        <f t="shared" si="1"/>
        <v>1</v>
      </c>
      <c r="Z36" s="5" t="s">
        <v>706</v>
      </c>
      <c r="AA36" s="5" t="s">
        <v>706</v>
      </c>
      <c r="AB36" s="5" t="s">
        <v>706</v>
      </c>
      <c r="AC36" s="5" t="s">
        <v>713</v>
      </c>
      <c r="AD36" s="5" t="s">
        <v>710</v>
      </c>
      <c r="AE36" s="25" t="s">
        <v>135</v>
      </c>
      <c r="AF36" s="5" t="s">
        <v>714</v>
      </c>
      <c r="AG36" s="5" t="s">
        <v>715</v>
      </c>
      <c r="AH36" s="25" t="s">
        <v>712</v>
      </c>
      <c r="AI36" s="25" t="s">
        <v>285</v>
      </c>
      <c r="AJ36" s="5" t="s">
        <v>838</v>
      </c>
      <c r="AK36" s="25" t="s">
        <v>837</v>
      </c>
    </row>
    <row r="37" spans="1:37" ht="11.25">
      <c r="A37" s="10">
        <v>39</v>
      </c>
      <c r="B37" s="117" t="s">
        <v>290</v>
      </c>
      <c r="C37" s="122">
        <v>86</v>
      </c>
      <c r="D37" s="11" t="s">
        <v>578</v>
      </c>
      <c r="E37" s="5" t="s">
        <v>137</v>
      </c>
      <c r="F37" s="10" t="s">
        <v>561</v>
      </c>
      <c r="G37" s="138" t="s">
        <v>136</v>
      </c>
      <c r="H37" s="42" t="s">
        <v>931</v>
      </c>
      <c r="I37" s="38"/>
      <c r="J37" s="27"/>
      <c r="K37" s="121">
        <v>36361</v>
      </c>
      <c r="L37" s="121">
        <v>36339</v>
      </c>
      <c r="M37" s="121"/>
      <c r="N37" s="121"/>
      <c r="O37" s="121"/>
      <c r="P37" s="149"/>
      <c r="Q37" s="24"/>
      <c r="R37" s="24" t="s">
        <v>978</v>
      </c>
      <c r="S37" s="11">
        <v>0</v>
      </c>
      <c r="T37" s="11" t="s">
        <v>890</v>
      </c>
      <c r="U37" s="11" t="s">
        <v>903</v>
      </c>
      <c r="V37" s="24" t="s">
        <v>978</v>
      </c>
      <c r="W37" s="24">
        <v>21</v>
      </c>
      <c r="X37" s="24">
        <f t="shared" si="0"/>
        <v>1</v>
      </c>
      <c r="Y37" s="24" t="b">
        <f t="shared" si="1"/>
        <v>1</v>
      </c>
      <c r="Z37" s="5"/>
      <c r="AA37" s="5"/>
      <c r="AB37" s="5"/>
      <c r="AC37" s="5" t="s">
        <v>760</v>
      </c>
      <c r="AD37" s="5" t="s">
        <v>842</v>
      </c>
      <c r="AE37" s="26" t="s">
        <v>843</v>
      </c>
      <c r="AF37" s="5" t="s">
        <v>736</v>
      </c>
      <c r="AG37" s="5" t="s">
        <v>737</v>
      </c>
      <c r="AH37" s="25" t="s">
        <v>868</v>
      </c>
      <c r="AI37" s="25">
        <v>5270</v>
      </c>
      <c r="AJ37" s="5" t="s">
        <v>831</v>
      </c>
      <c r="AK37" s="25" t="s">
        <v>706</v>
      </c>
    </row>
    <row r="38" spans="1:37" ht="11.25">
      <c r="A38" s="10">
        <v>39</v>
      </c>
      <c r="B38" s="117" t="s">
        <v>291</v>
      </c>
      <c r="C38" s="122">
        <v>86</v>
      </c>
      <c r="D38" s="11" t="s">
        <v>578</v>
      </c>
      <c r="E38" s="5" t="s">
        <v>139</v>
      </c>
      <c r="F38" s="10" t="s">
        <v>561</v>
      </c>
      <c r="G38" s="138" t="s">
        <v>138</v>
      </c>
      <c r="H38" s="42" t="s">
        <v>932</v>
      </c>
      <c r="I38" s="38"/>
      <c r="J38" s="27"/>
      <c r="K38" s="121">
        <v>36361</v>
      </c>
      <c r="L38" s="121">
        <v>36339</v>
      </c>
      <c r="M38" s="121"/>
      <c r="N38" s="121"/>
      <c r="O38" s="121"/>
      <c r="P38" s="149"/>
      <c r="Q38" s="24"/>
      <c r="R38" s="24" t="s">
        <v>979</v>
      </c>
      <c r="S38" s="11">
        <v>0</v>
      </c>
      <c r="T38" s="11" t="s">
        <v>890</v>
      </c>
      <c r="U38" s="11" t="s">
        <v>903</v>
      </c>
      <c r="V38" s="24" t="s">
        <v>979</v>
      </c>
      <c r="W38" s="24">
        <v>22</v>
      </c>
      <c r="X38" s="24">
        <f t="shared" si="0"/>
        <v>1</v>
      </c>
      <c r="Y38" s="24" t="b">
        <f t="shared" si="1"/>
        <v>0</v>
      </c>
      <c r="Z38" s="5" t="s">
        <v>830</v>
      </c>
      <c r="AA38" s="5" t="s">
        <v>706</v>
      </c>
      <c r="AB38" s="5" t="s">
        <v>706</v>
      </c>
      <c r="AC38" s="5" t="s">
        <v>760</v>
      </c>
      <c r="AD38" s="5" t="s">
        <v>842</v>
      </c>
      <c r="AE38" s="26" t="s">
        <v>843</v>
      </c>
      <c r="AF38" s="5" t="s">
        <v>736</v>
      </c>
      <c r="AG38" s="5" t="s">
        <v>737</v>
      </c>
      <c r="AH38" s="25" t="s">
        <v>868</v>
      </c>
      <c r="AI38" s="25">
        <v>5270</v>
      </c>
      <c r="AJ38" s="5" t="s">
        <v>831</v>
      </c>
      <c r="AK38" s="25" t="s">
        <v>706</v>
      </c>
    </row>
    <row r="39" spans="1:37" ht="22.5">
      <c r="A39" s="32">
        <v>48</v>
      </c>
      <c r="B39" s="128" t="s">
        <v>186</v>
      </c>
      <c r="C39" s="129">
        <v>151</v>
      </c>
      <c r="D39" s="11" t="s">
        <v>578</v>
      </c>
      <c r="E39" s="39" t="s">
        <v>458</v>
      </c>
      <c r="F39" s="32" t="s">
        <v>559</v>
      </c>
      <c r="G39" s="63" t="s">
        <v>527</v>
      </c>
      <c r="H39" s="38" t="s">
        <v>1303</v>
      </c>
      <c r="I39" s="49"/>
      <c r="J39" s="42"/>
      <c r="K39" s="121">
        <v>36371</v>
      </c>
      <c r="L39" s="121">
        <v>36339</v>
      </c>
      <c r="M39" s="121"/>
      <c r="N39" s="121"/>
      <c r="O39" s="121"/>
      <c r="P39" s="149"/>
      <c r="Q39" s="24" t="s">
        <v>934</v>
      </c>
      <c r="R39" s="24" t="s">
        <v>229</v>
      </c>
      <c r="S39" s="11">
        <v>0</v>
      </c>
      <c r="T39" s="11" t="s">
        <v>890</v>
      </c>
      <c r="U39" s="11" t="s">
        <v>903</v>
      </c>
      <c r="V39" s="24"/>
      <c r="W39" s="24">
        <v>44</v>
      </c>
      <c r="X39" s="24">
        <f t="shared" si="0"/>
        <v>1</v>
      </c>
      <c r="Y39" s="24" t="b">
        <f t="shared" si="1"/>
        <v>1</v>
      </c>
      <c r="Z39" s="39" t="s">
        <v>706</v>
      </c>
      <c r="AA39" s="39" t="s">
        <v>852</v>
      </c>
      <c r="AB39" s="39" t="s">
        <v>869</v>
      </c>
      <c r="AC39" s="39" t="s">
        <v>702</v>
      </c>
      <c r="AD39" s="39" t="s">
        <v>703</v>
      </c>
      <c r="AE39" s="130" t="s">
        <v>134</v>
      </c>
      <c r="AF39" s="39" t="s">
        <v>714</v>
      </c>
      <c r="AG39" s="39" t="s">
        <v>715</v>
      </c>
      <c r="AH39" s="130" t="s">
        <v>886</v>
      </c>
      <c r="AI39" s="130" t="s">
        <v>706</v>
      </c>
      <c r="AJ39" s="39" t="s">
        <v>887</v>
      </c>
      <c r="AK39" s="130" t="s">
        <v>706</v>
      </c>
    </row>
    <row r="40" spans="1:37" ht="22.5">
      <c r="A40" s="10">
        <v>48</v>
      </c>
      <c r="B40" s="117" t="s">
        <v>174</v>
      </c>
      <c r="C40" s="122">
        <v>151</v>
      </c>
      <c r="D40" s="11" t="s">
        <v>578</v>
      </c>
      <c r="E40" s="5" t="s">
        <v>228</v>
      </c>
      <c r="F40" s="10" t="s">
        <v>559</v>
      </c>
      <c r="G40" s="63"/>
      <c r="H40" s="38" t="s">
        <v>1304</v>
      </c>
      <c r="I40" s="38"/>
      <c r="J40" s="27"/>
      <c r="K40" s="121">
        <v>36371</v>
      </c>
      <c r="L40" s="121">
        <v>36339</v>
      </c>
      <c r="M40" s="121"/>
      <c r="N40" s="121"/>
      <c r="O40" s="121"/>
      <c r="P40" s="149"/>
      <c r="Q40" s="24"/>
      <c r="R40" s="24"/>
      <c r="S40" s="11"/>
      <c r="T40" s="11"/>
      <c r="U40" s="11"/>
      <c r="V40" s="24"/>
      <c r="W40" s="24"/>
      <c r="X40" s="24"/>
      <c r="Y40" s="24"/>
      <c r="Z40" s="5"/>
      <c r="AA40" s="5"/>
      <c r="AB40" s="5"/>
      <c r="AC40" s="5" t="s">
        <v>702</v>
      </c>
      <c r="AD40" s="5" t="s">
        <v>703</v>
      </c>
      <c r="AE40" s="25" t="s">
        <v>134</v>
      </c>
      <c r="AF40" s="5" t="s">
        <v>714</v>
      </c>
      <c r="AG40" s="5" t="s">
        <v>715</v>
      </c>
      <c r="AH40" s="25" t="s">
        <v>886</v>
      </c>
      <c r="AI40" s="25" t="s">
        <v>706</v>
      </c>
      <c r="AJ40" s="5" t="s">
        <v>1305</v>
      </c>
      <c r="AK40" s="25"/>
    </row>
    <row r="41" spans="1:37" ht="22.5">
      <c r="A41" s="10">
        <v>49</v>
      </c>
      <c r="B41" s="117" t="s">
        <v>292</v>
      </c>
      <c r="C41" s="122">
        <v>87</v>
      </c>
      <c r="D41" s="11" t="s">
        <v>578</v>
      </c>
      <c r="E41" s="5" t="s">
        <v>460</v>
      </c>
      <c r="F41" s="10" t="s">
        <v>559</v>
      </c>
      <c r="G41" s="63" t="s">
        <v>525</v>
      </c>
      <c r="H41" s="38" t="s">
        <v>1292</v>
      </c>
      <c r="I41" s="38"/>
      <c r="J41" s="27"/>
      <c r="K41" s="121">
        <v>36371</v>
      </c>
      <c r="L41" s="121">
        <v>36339</v>
      </c>
      <c r="M41" s="121"/>
      <c r="N41" s="121"/>
      <c r="O41" s="121"/>
      <c r="P41" s="149"/>
      <c r="Q41" s="24" t="s">
        <v>934</v>
      </c>
      <c r="R41" s="24" t="s">
        <v>150</v>
      </c>
      <c r="S41" s="11">
        <v>0</v>
      </c>
      <c r="T41" s="11" t="s">
        <v>890</v>
      </c>
      <c r="U41" s="11" t="s">
        <v>903</v>
      </c>
      <c r="V41" s="24" t="s">
        <v>150</v>
      </c>
      <c r="W41" s="24">
        <v>23</v>
      </c>
      <c r="X41" s="24">
        <f t="shared" si="0"/>
        <v>1</v>
      </c>
      <c r="Y41" s="24" t="b">
        <f t="shared" si="1"/>
        <v>1</v>
      </c>
      <c r="Z41" s="5" t="s">
        <v>706</v>
      </c>
      <c r="AA41" s="5" t="s">
        <v>852</v>
      </c>
      <c r="AB41" s="5" t="s">
        <v>869</v>
      </c>
      <c r="AC41" s="5" t="s">
        <v>713</v>
      </c>
      <c r="AD41" s="5" t="s">
        <v>710</v>
      </c>
      <c r="AE41" s="25" t="s">
        <v>135</v>
      </c>
      <c r="AF41" s="5" t="s">
        <v>714</v>
      </c>
      <c r="AG41" s="5" t="s">
        <v>715</v>
      </c>
      <c r="AH41" s="25" t="s">
        <v>870</v>
      </c>
      <c r="AI41" s="25" t="s">
        <v>285</v>
      </c>
      <c r="AJ41" s="5" t="s">
        <v>871</v>
      </c>
      <c r="AK41" s="25" t="s">
        <v>706</v>
      </c>
    </row>
    <row r="42" spans="1:37" ht="22.5">
      <c r="A42" s="10">
        <v>49</v>
      </c>
      <c r="B42" s="117" t="s">
        <v>293</v>
      </c>
      <c r="C42" s="122">
        <v>87</v>
      </c>
      <c r="D42" s="11" t="s">
        <v>578</v>
      </c>
      <c r="E42" s="5" t="s">
        <v>230</v>
      </c>
      <c r="F42" s="10" t="s">
        <v>559</v>
      </c>
      <c r="G42" s="63"/>
      <c r="H42" s="38" t="s">
        <v>1291</v>
      </c>
      <c r="I42" s="38"/>
      <c r="J42" s="27"/>
      <c r="K42" s="121">
        <v>36371</v>
      </c>
      <c r="L42" s="121">
        <v>36339</v>
      </c>
      <c r="M42" s="121"/>
      <c r="N42" s="121"/>
      <c r="O42" s="121"/>
      <c r="P42" s="149"/>
      <c r="Q42" s="24"/>
      <c r="R42" s="24"/>
      <c r="S42" s="11"/>
      <c r="T42" s="11"/>
      <c r="U42" s="11"/>
      <c r="V42" s="24"/>
      <c r="W42" s="24"/>
      <c r="X42" s="24"/>
      <c r="Y42" s="24"/>
      <c r="Z42" s="5"/>
      <c r="AA42" s="5"/>
      <c r="AB42" s="5"/>
      <c r="AC42" s="5" t="s">
        <v>713</v>
      </c>
      <c r="AD42" s="5" t="s">
        <v>710</v>
      </c>
      <c r="AE42" s="25" t="s">
        <v>135</v>
      </c>
      <c r="AF42" s="5" t="s">
        <v>714</v>
      </c>
      <c r="AG42" s="5" t="s">
        <v>715</v>
      </c>
      <c r="AH42" s="25" t="s">
        <v>870</v>
      </c>
      <c r="AI42" s="25" t="s">
        <v>711</v>
      </c>
      <c r="AJ42" s="5" t="s">
        <v>1305</v>
      </c>
      <c r="AK42" s="25"/>
    </row>
    <row r="43" spans="1:37" ht="22.5">
      <c r="A43" s="10">
        <v>35</v>
      </c>
      <c r="B43" s="117" t="s">
        <v>303</v>
      </c>
      <c r="C43" s="122">
        <v>98</v>
      </c>
      <c r="D43" s="11" t="s">
        <v>579</v>
      </c>
      <c r="E43" s="5" t="s">
        <v>462</v>
      </c>
      <c r="F43" s="10" t="s">
        <v>559</v>
      </c>
      <c r="G43" s="138" t="s">
        <v>571</v>
      </c>
      <c r="H43" s="42" t="s">
        <v>595</v>
      </c>
      <c r="I43" s="38" t="s">
        <v>903</v>
      </c>
      <c r="J43" s="27"/>
      <c r="K43" s="121">
        <v>36373</v>
      </c>
      <c r="L43" s="121">
        <v>36339</v>
      </c>
      <c r="M43" s="121"/>
      <c r="N43" s="121"/>
      <c r="O43" s="121"/>
      <c r="P43" s="149"/>
      <c r="Q43" s="24" t="s">
        <v>934</v>
      </c>
      <c r="R43" s="24" t="s">
        <v>671</v>
      </c>
      <c r="S43" s="11">
        <v>0</v>
      </c>
      <c r="T43" s="11" t="s">
        <v>890</v>
      </c>
      <c r="U43" s="11" t="s">
        <v>903</v>
      </c>
      <c r="V43" s="24" t="s">
        <v>671</v>
      </c>
      <c r="W43" s="24">
        <v>34</v>
      </c>
      <c r="X43" s="24">
        <f t="shared" si="0"/>
        <v>1</v>
      </c>
      <c r="Y43" s="24" t="b">
        <f t="shared" si="1"/>
        <v>1</v>
      </c>
      <c r="Z43" s="5" t="s">
        <v>743</v>
      </c>
      <c r="AA43" s="5" t="s">
        <v>706</v>
      </c>
      <c r="AB43" s="5" t="s">
        <v>706</v>
      </c>
      <c r="AC43" s="5" t="s">
        <v>780</v>
      </c>
      <c r="AD43" s="5" t="s">
        <v>781</v>
      </c>
      <c r="AE43" s="25" t="s">
        <v>782</v>
      </c>
      <c r="AF43" s="5" t="s">
        <v>705</v>
      </c>
      <c r="AG43" s="5"/>
      <c r="AH43" s="25" t="s">
        <v>872</v>
      </c>
      <c r="AI43" s="26" t="s">
        <v>873</v>
      </c>
      <c r="AJ43" s="25" t="s">
        <v>872</v>
      </c>
      <c r="AK43" s="26" t="s">
        <v>873</v>
      </c>
    </row>
    <row r="44" spans="1:37" ht="11.25">
      <c r="A44" s="10">
        <v>39</v>
      </c>
      <c r="B44" s="117" t="s">
        <v>262</v>
      </c>
      <c r="C44" s="122">
        <v>10</v>
      </c>
      <c r="D44" s="11" t="s">
        <v>579</v>
      </c>
      <c r="E44" s="5" t="s">
        <v>472</v>
      </c>
      <c r="F44" s="10" t="s">
        <v>559</v>
      </c>
      <c r="G44" s="138" t="s">
        <v>921</v>
      </c>
      <c r="H44" s="42" t="s">
        <v>1095</v>
      </c>
      <c r="I44" s="38"/>
      <c r="J44" s="27"/>
      <c r="K44" s="121">
        <v>36387</v>
      </c>
      <c r="L44" s="121" t="s">
        <v>312</v>
      </c>
      <c r="M44" s="121"/>
      <c r="N44" s="121"/>
      <c r="O44" s="121"/>
      <c r="P44" s="149"/>
      <c r="Q44" s="24" t="s">
        <v>934</v>
      </c>
      <c r="R44" s="24" t="s">
        <v>1275</v>
      </c>
      <c r="S44" s="11">
        <v>0</v>
      </c>
      <c r="T44" s="11" t="s">
        <v>903</v>
      </c>
      <c r="U44" s="11" t="s">
        <v>903</v>
      </c>
      <c r="V44" s="24" t="s">
        <v>1275</v>
      </c>
      <c r="W44" s="24">
        <v>1</v>
      </c>
      <c r="X44" s="24">
        <f>IF(B44&lt;&gt;B43,1,0)</f>
        <v>1</v>
      </c>
      <c r="Y44" s="24" t="b">
        <f>OR((RIGHT(H44,1))="0",(RIGHT(H44,1))="A")</f>
        <v>1</v>
      </c>
      <c r="Z44" s="5"/>
      <c r="AA44" s="5"/>
      <c r="AB44" s="5"/>
      <c r="AC44" s="5"/>
      <c r="AD44" s="5"/>
      <c r="AE44" s="25"/>
      <c r="AF44" s="5"/>
      <c r="AG44" s="5"/>
      <c r="AH44" s="25"/>
      <c r="AI44" s="26"/>
      <c r="AJ44" s="41"/>
      <c r="AK44" s="25"/>
    </row>
    <row r="45" spans="1:37" ht="11.25">
      <c r="A45" s="10">
        <v>39</v>
      </c>
      <c r="B45" s="117" t="s">
        <v>274</v>
      </c>
      <c r="C45" s="122">
        <v>59</v>
      </c>
      <c r="D45" s="11" t="s">
        <v>579</v>
      </c>
      <c r="E45" s="5" t="s">
        <v>473</v>
      </c>
      <c r="F45" s="10" t="s">
        <v>923</v>
      </c>
      <c r="G45" s="138" t="s">
        <v>924</v>
      </c>
      <c r="H45" s="42" t="s">
        <v>925</v>
      </c>
      <c r="I45" s="38"/>
      <c r="J45" s="27"/>
      <c r="K45" s="121">
        <v>36387</v>
      </c>
      <c r="L45" s="121" t="s">
        <v>312</v>
      </c>
      <c r="M45" s="121"/>
      <c r="N45" s="121"/>
      <c r="O45" s="121"/>
      <c r="P45" s="149"/>
      <c r="Q45" s="24" t="s">
        <v>934</v>
      </c>
      <c r="R45" s="24" t="s">
        <v>976</v>
      </c>
      <c r="S45" s="11">
        <v>0</v>
      </c>
      <c r="T45" s="11" t="s">
        <v>903</v>
      </c>
      <c r="U45" s="11" t="s">
        <v>903</v>
      </c>
      <c r="V45" s="24" t="s">
        <v>976</v>
      </c>
      <c r="W45" s="24">
        <v>14</v>
      </c>
      <c r="X45" s="24" t="e">
        <f>IF(B45&lt;&gt;#REF!,1,0)</f>
        <v>#REF!</v>
      </c>
      <c r="Y45" s="24" t="b">
        <f t="shared" si="1"/>
        <v>1</v>
      </c>
      <c r="Z45" s="5"/>
      <c r="AA45" s="5"/>
      <c r="AB45" s="5"/>
      <c r="AC45" s="5" t="s">
        <v>780</v>
      </c>
      <c r="AD45" s="5" t="s">
        <v>832</v>
      </c>
      <c r="AE45" s="25" t="s">
        <v>833</v>
      </c>
      <c r="AF45" s="5" t="s">
        <v>705</v>
      </c>
      <c r="AG45" s="5" t="s">
        <v>706</v>
      </c>
      <c r="AH45" s="25" t="s">
        <v>834</v>
      </c>
      <c r="AI45" s="25">
        <v>2924</v>
      </c>
      <c r="AJ45" s="5" t="s">
        <v>835</v>
      </c>
      <c r="AK45" s="25" t="s">
        <v>706</v>
      </c>
    </row>
    <row r="46" spans="1:37" ht="11.25">
      <c r="A46" s="10">
        <v>39</v>
      </c>
      <c r="B46" s="117" t="s">
        <v>275</v>
      </c>
      <c r="C46" s="122">
        <v>59</v>
      </c>
      <c r="D46" s="11" t="s">
        <v>579</v>
      </c>
      <c r="E46" s="5" t="s">
        <v>473</v>
      </c>
      <c r="F46" s="10" t="s">
        <v>563</v>
      </c>
      <c r="G46" s="138" t="s">
        <v>681</v>
      </c>
      <c r="H46" s="42" t="s">
        <v>922</v>
      </c>
      <c r="I46" s="38"/>
      <c r="J46" s="27"/>
      <c r="K46" s="121">
        <v>36387</v>
      </c>
      <c r="L46" s="121" t="s">
        <v>312</v>
      </c>
      <c r="M46" s="121"/>
      <c r="N46" s="121"/>
      <c r="O46" s="121"/>
      <c r="P46" s="149"/>
      <c r="Q46" s="24" t="s">
        <v>934</v>
      </c>
      <c r="R46" s="24" t="s">
        <v>977</v>
      </c>
      <c r="S46" s="11">
        <v>0</v>
      </c>
      <c r="T46" s="11" t="s">
        <v>903</v>
      </c>
      <c r="U46" s="11" t="s">
        <v>903</v>
      </c>
      <c r="V46" s="24" t="s">
        <v>977</v>
      </c>
      <c r="W46" s="24">
        <v>15</v>
      </c>
      <c r="X46" s="24">
        <f t="shared" si="0"/>
        <v>1</v>
      </c>
      <c r="Y46" s="24" t="b">
        <f t="shared" si="1"/>
        <v>0</v>
      </c>
      <c r="Z46" s="5" t="s">
        <v>706</v>
      </c>
      <c r="AA46" s="5" t="s">
        <v>706</v>
      </c>
      <c r="AB46" s="5" t="s">
        <v>706</v>
      </c>
      <c r="AC46" s="5" t="s">
        <v>780</v>
      </c>
      <c r="AD46" s="5" t="s">
        <v>832</v>
      </c>
      <c r="AE46" s="25" t="s">
        <v>833</v>
      </c>
      <c r="AF46" s="5" t="s">
        <v>705</v>
      </c>
      <c r="AG46" s="5" t="s">
        <v>706</v>
      </c>
      <c r="AH46" s="25" t="s">
        <v>834</v>
      </c>
      <c r="AI46" s="25">
        <v>2924</v>
      </c>
      <c r="AJ46" s="5" t="s">
        <v>835</v>
      </c>
      <c r="AK46" s="25" t="s">
        <v>706</v>
      </c>
    </row>
    <row r="47" spans="1:37" ht="11.25">
      <c r="A47" s="10">
        <v>39</v>
      </c>
      <c r="B47" s="117" t="s">
        <v>267</v>
      </c>
      <c r="C47" s="122">
        <v>24</v>
      </c>
      <c r="D47" s="11" t="s">
        <v>578</v>
      </c>
      <c r="E47" s="5" t="s">
        <v>467</v>
      </c>
      <c r="F47" s="10" t="s">
        <v>561</v>
      </c>
      <c r="G47" s="63" t="s">
        <v>554</v>
      </c>
      <c r="H47" s="38" t="s">
        <v>598</v>
      </c>
      <c r="I47" s="38" t="s">
        <v>903</v>
      </c>
      <c r="J47" s="27"/>
      <c r="K47" s="121">
        <v>36404</v>
      </c>
      <c r="L47" s="121" t="s">
        <v>312</v>
      </c>
      <c r="M47" s="121"/>
      <c r="N47" s="121"/>
      <c r="O47" s="121"/>
      <c r="P47" s="149"/>
      <c r="Q47" s="24"/>
      <c r="R47" s="24" t="s">
        <v>674</v>
      </c>
      <c r="S47" s="11">
        <v>0</v>
      </c>
      <c r="T47" s="11" t="s">
        <v>890</v>
      </c>
      <c r="U47" s="11" t="s">
        <v>903</v>
      </c>
      <c r="V47" s="24" t="s">
        <v>674</v>
      </c>
      <c r="W47" s="24">
        <v>6</v>
      </c>
      <c r="X47" s="24">
        <f t="shared" si="0"/>
        <v>1</v>
      </c>
      <c r="Y47" s="24" t="b">
        <f t="shared" si="1"/>
        <v>0</v>
      </c>
      <c r="Z47" s="24"/>
      <c r="AA47" s="24"/>
      <c r="AB47" s="24"/>
      <c r="AC47" s="5" t="s">
        <v>760</v>
      </c>
      <c r="AD47" s="5" t="s">
        <v>842</v>
      </c>
      <c r="AE47" s="25" t="s">
        <v>843</v>
      </c>
      <c r="AF47" s="5" t="s">
        <v>791</v>
      </c>
      <c r="AG47" s="5" t="s">
        <v>792</v>
      </c>
      <c r="AH47" s="25" t="s">
        <v>842</v>
      </c>
      <c r="AI47" s="25">
        <v>8986</v>
      </c>
      <c r="AJ47" s="5" t="s">
        <v>844</v>
      </c>
      <c r="AK47" s="25" t="s">
        <v>845</v>
      </c>
    </row>
    <row r="48" spans="1:37" ht="11.25">
      <c r="A48" s="62">
        <v>31</v>
      </c>
      <c r="B48" s="117" t="s">
        <v>175</v>
      </c>
      <c r="C48" s="122">
        <v>137</v>
      </c>
      <c r="D48" s="11" t="s">
        <v>579</v>
      </c>
      <c r="E48" s="5" t="s">
        <v>586</v>
      </c>
      <c r="F48" s="10" t="s">
        <v>557</v>
      </c>
      <c r="G48" s="138"/>
      <c r="H48" s="42"/>
      <c r="I48" s="38" t="s">
        <v>903</v>
      </c>
      <c r="J48" s="27"/>
      <c r="K48" s="121"/>
      <c r="L48" s="121"/>
      <c r="M48" s="121"/>
      <c r="N48" s="121"/>
      <c r="O48" s="121"/>
      <c r="P48" s="149"/>
      <c r="Q48" s="24"/>
      <c r="R48" s="11" t="s">
        <v>557</v>
      </c>
      <c r="S48" s="11" t="s">
        <v>557</v>
      </c>
      <c r="T48" s="11" t="s">
        <v>557</v>
      </c>
      <c r="U48" s="11" t="s">
        <v>557</v>
      </c>
      <c r="V48" s="24"/>
      <c r="W48" s="24">
        <v>41</v>
      </c>
      <c r="X48" s="24">
        <f t="shared" si="0"/>
        <v>1</v>
      </c>
      <c r="Y48" s="24" t="b">
        <f t="shared" si="1"/>
        <v>0</v>
      </c>
      <c r="Z48" s="5" t="s">
        <v>743</v>
      </c>
      <c r="AA48" s="5" t="s">
        <v>706</v>
      </c>
      <c r="AB48" s="5" t="s">
        <v>706</v>
      </c>
      <c r="AC48" s="61" t="s">
        <v>780</v>
      </c>
      <c r="AD48" s="5" t="s">
        <v>832</v>
      </c>
      <c r="AE48" s="25" t="s">
        <v>833</v>
      </c>
      <c r="AF48" s="5" t="s">
        <v>705</v>
      </c>
      <c r="AG48" s="5" t="s">
        <v>706</v>
      </c>
      <c r="AH48" s="25" t="s">
        <v>883</v>
      </c>
      <c r="AI48" s="25" t="s">
        <v>884</v>
      </c>
      <c r="AJ48" s="5" t="s">
        <v>885</v>
      </c>
      <c r="AK48" s="25" t="s">
        <v>706</v>
      </c>
    </row>
    <row r="49" spans="1:37" ht="11.25">
      <c r="A49" s="10">
        <v>47</v>
      </c>
      <c r="B49" s="117" t="s">
        <v>276</v>
      </c>
      <c r="C49" s="122">
        <v>62</v>
      </c>
      <c r="D49" s="11" t="s">
        <v>578</v>
      </c>
      <c r="E49" s="5" t="s">
        <v>580</v>
      </c>
      <c r="F49" s="10" t="s">
        <v>557</v>
      </c>
      <c r="G49" s="138"/>
      <c r="H49" s="42"/>
      <c r="I49" s="38" t="s">
        <v>903</v>
      </c>
      <c r="J49" s="27"/>
      <c r="K49" s="121"/>
      <c r="L49" s="121"/>
      <c r="M49" s="121"/>
      <c r="N49" s="121"/>
      <c r="O49" s="121"/>
      <c r="P49" s="149"/>
      <c r="Q49" s="24" t="s">
        <v>557</v>
      </c>
      <c r="R49" s="24" t="s">
        <v>557</v>
      </c>
      <c r="S49" s="24" t="s">
        <v>557</v>
      </c>
      <c r="T49" s="24" t="s">
        <v>557</v>
      </c>
      <c r="U49" s="24" t="s">
        <v>557</v>
      </c>
      <c r="V49" s="24" t="s">
        <v>557</v>
      </c>
      <c r="W49" s="24">
        <v>16</v>
      </c>
      <c r="X49" s="24">
        <f t="shared" si="0"/>
        <v>1</v>
      </c>
      <c r="Y49" s="24" t="b">
        <f t="shared" si="1"/>
        <v>0</v>
      </c>
      <c r="Z49" s="5" t="s">
        <v>706</v>
      </c>
      <c r="AA49" s="5" t="s">
        <v>706</v>
      </c>
      <c r="AB49" s="5" t="s">
        <v>706</v>
      </c>
      <c r="AC49" s="5" t="s">
        <v>723</v>
      </c>
      <c r="AD49" s="5" t="s">
        <v>751</v>
      </c>
      <c r="AE49" s="25">
        <v>7409</v>
      </c>
      <c r="AF49" s="5" t="s">
        <v>736</v>
      </c>
      <c r="AG49" s="5" t="s">
        <v>737</v>
      </c>
      <c r="AH49" s="25" t="s">
        <v>850</v>
      </c>
      <c r="AI49" s="25">
        <v>6883</v>
      </c>
      <c r="AJ49" s="5" t="s">
        <v>754</v>
      </c>
      <c r="AK49" s="25" t="s">
        <v>851</v>
      </c>
    </row>
    <row r="50" spans="1:21" s="52" customFormat="1" ht="11.25">
      <c r="A50" s="53"/>
      <c r="B50" s="107"/>
      <c r="C50" s="123"/>
      <c r="D50" s="38"/>
      <c r="F50" s="53"/>
      <c r="H50" s="53"/>
      <c r="I50" s="38"/>
      <c r="J50" s="53"/>
      <c r="K50" s="85"/>
      <c r="L50" s="85"/>
      <c r="M50" s="85"/>
      <c r="N50" s="85"/>
      <c r="O50" s="85"/>
      <c r="P50" s="150"/>
      <c r="S50" s="53"/>
      <c r="T50" s="53"/>
      <c r="U50" s="53"/>
    </row>
    <row r="51" spans="1:21" s="52" customFormat="1" ht="11.25">
      <c r="A51" s="53"/>
      <c r="B51" s="107"/>
      <c r="C51" s="123"/>
      <c r="D51" s="38"/>
      <c r="F51" s="53"/>
      <c r="H51" s="53"/>
      <c r="I51" s="38"/>
      <c r="J51" s="53"/>
      <c r="K51" s="85"/>
      <c r="L51" s="85"/>
      <c r="M51" s="85"/>
      <c r="N51" s="85"/>
      <c r="O51" s="85"/>
      <c r="P51" s="150"/>
      <c r="S51" s="53"/>
      <c r="T51" s="53"/>
      <c r="U51" s="53"/>
    </row>
    <row r="52" spans="1:21" s="52" customFormat="1" ht="11.25">
      <c r="A52" s="53"/>
      <c r="B52" s="107"/>
      <c r="C52" s="123"/>
      <c r="D52" s="38"/>
      <c r="F52" s="53"/>
      <c r="H52" s="53"/>
      <c r="I52" s="38"/>
      <c r="J52" s="53"/>
      <c r="K52" s="85"/>
      <c r="L52" s="85"/>
      <c r="M52" s="85"/>
      <c r="N52" s="85"/>
      <c r="O52" s="85"/>
      <c r="P52" s="150"/>
      <c r="S52" s="53"/>
      <c r="T52" s="53"/>
      <c r="U52" s="53"/>
    </row>
    <row r="53" spans="1:21" s="52" customFormat="1" ht="11.25">
      <c r="A53" s="53"/>
      <c r="B53" s="107"/>
      <c r="C53" s="123"/>
      <c r="D53" s="38"/>
      <c r="F53" s="53"/>
      <c r="H53" s="53"/>
      <c r="I53" s="47"/>
      <c r="J53" s="53"/>
      <c r="K53" s="85"/>
      <c r="L53" s="85"/>
      <c r="M53" s="85"/>
      <c r="N53" s="85"/>
      <c r="O53" s="85"/>
      <c r="P53" s="150"/>
      <c r="S53" s="53"/>
      <c r="T53" s="53"/>
      <c r="U53" s="53"/>
    </row>
    <row r="54" spans="1:21" s="52" customFormat="1" ht="11.25">
      <c r="A54" s="53"/>
      <c r="B54" s="107"/>
      <c r="C54" s="123"/>
      <c r="D54" s="38"/>
      <c r="F54" s="53"/>
      <c r="H54" s="53"/>
      <c r="I54" s="47"/>
      <c r="J54" s="53"/>
      <c r="K54" s="85"/>
      <c r="L54" s="85"/>
      <c r="M54" s="85"/>
      <c r="N54" s="85"/>
      <c r="O54" s="85"/>
      <c r="P54" s="150"/>
      <c r="S54" s="53"/>
      <c r="T54" s="53"/>
      <c r="U54" s="53"/>
    </row>
    <row r="55" spans="1:21" s="52" customFormat="1" ht="11.25">
      <c r="A55" s="53"/>
      <c r="B55" s="107"/>
      <c r="C55" s="123"/>
      <c r="D55" s="38"/>
      <c r="F55" s="53"/>
      <c r="H55" s="53"/>
      <c r="I55" s="44"/>
      <c r="J55" s="53"/>
      <c r="K55" s="85"/>
      <c r="L55" s="85"/>
      <c r="M55" s="85"/>
      <c r="N55" s="85"/>
      <c r="O55" s="85"/>
      <c r="P55" s="150"/>
      <c r="S55" s="53"/>
      <c r="T55" s="53"/>
      <c r="U55" s="53"/>
    </row>
    <row r="56" spans="1:21" s="52" customFormat="1" ht="11.25">
      <c r="A56" s="53"/>
      <c r="B56" s="107"/>
      <c r="C56" s="123"/>
      <c r="D56" s="38"/>
      <c r="F56" s="53"/>
      <c r="H56" s="53"/>
      <c r="I56" s="38"/>
      <c r="J56" s="53"/>
      <c r="K56" s="85"/>
      <c r="L56" s="85"/>
      <c r="M56" s="85"/>
      <c r="N56" s="85"/>
      <c r="O56" s="85"/>
      <c r="P56" s="150"/>
      <c r="S56" s="53"/>
      <c r="T56" s="53"/>
      <c r="U56" s="53"/>
    </row>
    <row r="57" spans="1:21" s="52" customFormat="1" ht="11.25">
      <c r="A57" s="53"/>
      <c r="B57" s="107"/>
      <c r="C57" s="123"/>
      <c r="D57" s="38"/>
      <c r="F57" s="53"/>
      <c r="H57" s="53"/>
      <c r="I57" s="38"/>
      <c r="J57" s="53"/>
      <c r="K57" s="85"/>
      <c r="L57" s="85"/>
      <c r="M57" s="85"/>
      <c r="N57" s="85"/>
      <c r="O57" s="85"/>
      <c r="P57" s="150"/>
      <c r="S57" s="53"/>
      <c r="T57" s="53"/>
      <c r="U57" s="53"/>
    </row>
    <row r="58" spans="1:21" s="52" customFormat="1" ht="11.25">
      <c r="A58" s="53"/>
      <c r="B58" s="107"/>
      <c r="C58" s="123"/>
      <c r="D58" s="38"/>
      <c r="F58" s="53"/>
      <c r="H58" s="53"/>
      <c r="I58" s="38"/>
      <c r="J58" s="53"/>
      <c r="K58" s="85"/>
      <c r="L58" s="85"/>
      <c r="M58" s="85"/>
      <c r="N58" s="85"/>
      <c r="O58" s="85"/>
      <c r="P58" s="150"/>
      <c r="S58" s="53"/>
      <c r="T58" s="53"/>
      <c r="U58" s="53"/>
    </row>
    <row r="59" spans="1:21" s="52" customFormat="1" ht="11.25">
      <c r="A59" s="53"/>
      <c r="B59" s="107"/>
      <c r="C59" s="123"/>
      <c r="D59" s="27"/>
      <c r="F59" s="53"/>
      <c r="H59" s="53"/>
      <c r="I59" s="38"/>
      <c r="J59" s="53"/>
      <c r="K59" s="85"/>
      <c r="L59" s="85"/>
      <c r="M59" s="85"/>
      <c r="N59" s="85"/>
      <c r="O59" s="85"/>
      <c r="P59" s="150"/>
      <c r="S59" s="53"/>
      <c r="T59" s="53"/>
      <c r="U59" s="53"/>
    </row>
    <row r="60" spans="1:21" s="52" customFormat="1" ht="11.25">
      <c r="A60" s="53"/>
      <c r="B60" s="107"/>
      <c r="C60" s="123"/>
      <c r="D60" s="27"/>
      <c r="F60" s="53"/>
      <c r="H60" s="53"/>
      <c r="I60" s="38"/>
      <c r="J60" s="53"/>
      <c r="K60" s="85"/>
      <c r="L60" s="85"/>
      <c r="M60" s="85"/>
      <c r="N60" s="85"/>
      <c r="O60" s="85"/>
      <c r="P60" s="150"/>
      <c r="S60" s="53"/>
      <c r="T60" s="53"/>
      <c r="U60" s="53"/>
    </row>
    <row r="61" spans="1:21" s="52" customFormat="1" ht="11.25">
      <c r="A61" s="53"/>
      <c r="B61" s="107"/>
      <c r="C61" s="123"/>
      <c r="D61" s="27"/>
      <c r="F61" s="53"/>
      <c r="H61" s="53"/>
      <c r="I61" s="38"/>
      <c r="J61" s="53"/>
      <c r="K61" s="85"/>
      <c r="L61" s="85"/>
      <c r="M61" s="85"/>
      <c r="N61" s="85"/>
      <c r="O61" s="85"/>
      <c r="P61" s="150"/>
      <c r="S61" s="53"/>
      <c r="T61" s="53"/>
      <c r="U61" s="53"/>
    </row>
    <row r="62" spans="1:21" s="52" customFormat="1" ht="11.25">
      <c r="A62" s="53"/>
      <c r="B62" s="107"/>
      <c r="C62" s="123"/>
      <c r="D62" s="27"/>
      <c r="F62" s="53"/>
      <c r="H62" s="53"/>
      <c r="I62" s="44"/>
      <c r="J62" s="53"/>
      <c r="K62" s="85"/>
      <c r="L62" s="85"/>
      <c r="M62" s="85"/>
      <c r="N62" s="85"/>
      <c r="O62" s="85"/>
      <c r="P62" s="150"/>
      <c r="S62" s="53"/>
      <c r="T62" s="53"/>
      <c r="U62" s="53"/>
    </row>
    <row r="63" spans="1:21" s="52" customFormat="1" ht="11.25">
      <c r="A63" s="53"/>
      <c r="B63" s="107"/>
      <c r="C63" s="123"/>
      <c r="D63" s="27"/>
      <c r="F63" s="53"/>
      <c r="H63" s="53"/>
      <c r="I63" s="38"/>
      <c r="J63" s="53"/>
      <c r="K63" s="85"/>
      <c r="L63" s="85"/>
      <c r="M63" s="85"/>
      <c r="N63" s="85"/>
      <c r="O63" s="85"/>
      <c r="P63" s="150"/>
      <c r="S63" s="53"/>
      <c r="T63" s="53"/>
      <c r="U63" s="53"/>
    </row>
    <row r="64" spans="1:21" s="52" customFormat="1" ht="11.25">
      <c r="A64" s="53"/>
      <c r="B64" s="107"/>
      <c r="C64" s="123"/>
      <c r="D64" s="44"/>
      <c r="F64" s="53"/>
      <c r="H64" s="53"/>
      <c r="I64" s="38"/>
      <c r="J64" s="53"/>
      <c r="K64" s="83"/>
      <c r="L64" s="83"/>
      <c r="M64" s="83"/>
      <c r="N64" s="83"/>
      <c r="O64" s="83"/>
      <c r="P64" s="151"/>
      <c r="S64" s="53"/>
      <c r="T64" s="53"/>
      <c r="U64" s="53"/>
    </row>
    <row r="65" spans="1:21" s="52" customFormat="1" ht="11.25">
      <c r="A65" s="53"/>
      <c r="B65" s="107"/>
      <c r="C65" s="123"/>
      <c r="D65" s="44"/>
      <c r="F65" s="53"/>
      <c r="H65" s="53"/>
      <c r="I65" s="38"/>
      <c r="J65" s="53"/>
      <c r="K65" s="83"/>
      <c r="L65" s="83"/>
      <c r="M65" s="83"/>
      <c r="N65" s="83"/>
      <c r="O65" s="83"/>
      <c r="P65" s="151"/>
      <c r="S65" s="53"/>
      <c r="T65" s="53"/>
      <c r="U65" s="53"/>
    </row>
    <row r="66" spans="1:21" s="52" customFormat="1" ht="11.25">
      <c r="A66" s="53"/>
      <c r="B66" s="107"/>
      <c r="C66" s="123"/>
      <c r="D66" s="44"/>
      <c r="F66" s="53"/>
      <c r="H66" s="53"/>
      <c r="I66" s="55"/>
      <c r="J66" s="53"/>
      <c r="K66" s="83"/>
      <c r="L66" s="83"/>
      <c r="M66" s="83"/>
      <c r="N66" s="83"/>
      <c r="O66" s="83"/>
      <c r="P66" s="151"/>
      <c r="S66" s="53"/>
      <c r="T66" s="53"/>
      <c r="U66" s="53"/>
    </row>
    <row r="67" spans="1:21" s="52" customFormat="1" ht="11.25">
      <c r="A67" s="53"/>
      <c r="B67" s="107"/>
      <c r="C67" s="123"/>
      <c r="D67" s="44"/>
      <c r="F67" s="53"/>
      <c r="H67" s="53"/>
      <c r="I67" s="38"/>
      <c r="J67" s="53"/>
      <c r="K67" s="83"/>
      <c r="L67" s="83"/>
      <c r="M67" s="83"/>
      <c r="N67" s="83"/>
      <c r="O67" s="83"/>
      <c r="P67" s="151"/>
      <c r="S67" s="53"/>
      <c r="T67" s="53"/>
      <c r="U67" s="53"/>
    </row>
    <row r="68" spans="1:21" s="52" customFormat="1" ht="11.25">
      <c r="A68" s="53"/>
      <c r="B68" s="107"/>
      <c r="C68" s="123"/>
      <c r="D68" s="44"/>
      <c r="F68" s="53"/>
      <c r="H68" s="53"/>
      <c r="I68" s="38"/>
      <c r="J68" s="53"/>
      <c r="K68" s="83"/>
      <c r="L68" s="83"/>
      <c r="M68" s="83"/>
      <c r="N68" s="83"/>
      <c r="O68" s="83"/>
      <c r="P68" s="151"/>
      <c r="S68" s="53"/>
      <c r="T68" s="53"/>
      <c r="U68" s="53"/>
    </row>
    <row r="69" spans="1:21" s="52" customFormat="1" ht="11.25">
      <c r="A69" s="53"/>
      <c r="B69" s="107"/>
      <c r="C69" s="123"/>
      <c r="D69" s="44"/>
      <c r="F69" s="53"/>
      <c r="H69" s="53"/>
      <c r="I69" s="44"/>
      <c r="J69" s="53"/>
      <c r="K69" s="83"/>
      <c r="L69" s="83"/>
      <c r="M69" s="83"/>
      <c r="N69" s="83"/>
      <c r="O69" s="83"/>
      <c r="P69" s="151"/>
      <c r="S69" s="53"/>
      <c r="T69" s="53"/>
      <c r="U69" s="53"/>
    </row>
  </sheetData>
  <printOptions gridLines="1" horizontalCentered="1"/>
  <pageMargins left="0.25" right="0.25" top="1" bottom="0.5" header="0.5" footer="0.5"/>
  <pageSetup fitToHeight="5" fitToWidth="1" horizontalDpi="600" verticalDpi="600" orientation="landscape" scale="85" r:id="rId1"/>
  <headerFooter alignWithMargins="0">
    <oddHeader>&amp;L&amp;D&amp;C&amp;"Arial,Bold"&amp;14Interface Testing Status&amp;RPage: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23"/>
  <sheetViews>
    <sheetView zoomScale="75" zoomScaleNormal="75" workbookViewId="0" topLeftCell="A1">
      <pane ySplit="1650" topLeftCell="BM1" activePane="bottomLeft" state="split"/>
      <selection pane="topLeft" activeCell="AN1" sqref="AN1:AN16384"/>
      <selection pane="bottomLeft" activeCell="A1" sqref="A1"/>
    </sheetView>
  </sheetViews>
  <sheetFormatPr defaultColWidth="9.140625" defaultRowHeight="12.75"/>
  <cols>
    <col min="1" max="1" width="2.8515625" style="9" customWidth="1"/>
    <col min="2" max="2" width="3.8515625" style="107" customWidth="1"/>
    <col min="3" max="3" width="3.421875" style="79" customWidth="1"/>
    <col min="4" max="4" width="2.8515625" style="9" customWidth="1"/>
    <col min="5" max="5" width="18.140625" style="6" customWidth="1"/>
    <col min="6" max="6" width="6.421875" style="11" customWidth="1"/>
    <col min="7" max="7" width="11.00390625" style="15" customWidth="1"/>
    <col min="8" max="8" width="8.7109375" style="9" customWidth="1"/>
    <col min="9" max="9" width="6.28125" style="86" customWidth="1"/>
    <col min="10" max="12" width="10.00390625" style="86" customWidth="1"/>
    <col min="13" max="13" width="26.140625" style="15" customWidth="1"/>
    <col min="14" max="14" width="9.00390625" style="15" customWidth="1"/>
    <col min="15" max="15" width="5.00390625" style="15" customWidth="1"/>
    <col min="16" max="16" width="9.140625" style="11" customWidth="1"/>
    <col min="17" max="17" width="18.00390625" style="6" customWidth="1"/>
    <col min="18" max="18" width="27.7109375" style="11" customWidth="1"/>
    <col min="19" max="20" width="9.140625" style="16" customWidth="1"/>
    <col min="21" max="22" width="9.140625" style="6" customWidth="1"/>
    <col min="23" max="23" width="9.140625" style="26" customWidth="1"/>
    <col min="24" max="24" width="9.140625" style="6" customWidth="1"/>
    <col min="25" max="25" width="9.140625" style="26" customWidth="1"/>
    <col min="26" max="26" width="9.140625" style="6" customWidth="1"/>
    <col min="27" max="28" width="3.28125" style="8" customWidth="1"/>
    <col min="29" max="30" width="3.28125" style="9" customWidth="1"/>
    <col min="31" max="31" width="3.140625" style="9" customWidth="1"/>
    <col min="32" max="32" width="9.140625" style="9" customWidth="1"/>
    <col min="33" max="33" width="8.00390625" style="9" customWidth="1"/>
    <col min="34" max="34" width="19.57421875" style="51" customWidth="1"/>
    <col min="35" max="35" width="12.8515625" style="18" customWidth="1"/>
    <col min="36" max="36" width="9.140625" style="15" customWidth="1"/>
    <col min="37" max="37" width="3.57421875" style="82" customWidth="1"/>
    <col min="38" max="38" width="3.421875" style="68" customWidth="1"/>
    <col min="39" max="39" width="3.421875" style="74" customWidth="1"/>
    <col min="40" max="41" width="9.140625" style="56" customWidth="1"/>
    <col min="42" max="42" width="9.140625" style="6" customWidth="1"/>
    <col min="43" max="43" width="9.140625" style="56" customWidth="1"/>
    <col min="44" max="44" width="9.140625" style="9" customWidth="1"/>
    <col min="45" max="47" width="2.8515625" style="9" customWidth="1"/>
    <col min="48" max="48" width="3.421875" style="9" customWidth="1"/>
    <col min="49" max="50" width="3.8515625" style="9" customWidth="1"/>
    <col min="51" max="52" width="2.8515625" style="9" customWidth="1"/>
    <col min="53" max="53" width="3.28125" style="9" customWidth="1"/>
    <col min="54" max="54" width="3.421875" style="106" customWidth="1"/>
    <col min="55" max="56" width="5.8515625" style="106" customWidth="1"/>
    <col min="57" max="57" width="6.00390625" style="112" customWidth="1"/>
    <col min="58" max="58" width="6.7109375" style="112" customWidth="1"/>
    <col min="59" max="61" width="20.140625" style="111" customWidth="1"/>
    <col min="62" max="62" width="13.421875" style="15" customWidth="1"/>
    <col min="63" max="63" width="5.140625" style="15" customWidth="1"/>
    <col min="64" max="64" width="6.421875" style="15" customWidth="1"/>
    <col min="65" max="65" width="5.421875" style="78" customWidth="1"/>
    <col min="66" max="67" width="6.00390625" style="15" customWidth="1"/>
    <col min="68" max="69" width="5.28125" style="15" customWidth="1"/>
    <col min="70" max="85" width="2.8515625" style="15" customWidth="1"/>
    <col min="86" max="86" width="9.140625" style="15" customWidth="1"/>
    <col min="87" max="87" width="5.28125" style="15" customWidth="1"/>
    <col min="88" max="88" width="3.421875" style="15" customWidth="1"/>
    <col min="89" max="16384" width="9.140625" style="7" customWidth="1"/>
  </cols>
  <sheetData>
    <row r="1" spans="1:88" s="22" customFormat="1" ht="99" thickBot="1">
      <c r="A1" s="12" t="s">
        <v>534</v>
      </c>
      <c r="B1" s="116" t="s">
        <v>344</v>
      </c>
      <c r="C1" s="116" t="s">
        <v>585</v>
      </c>
      <c r="D1" s="12" t="s">
        <v>576</v>
      </c>
      <c r="E1" s="20" t="s">
        <v>449</v>
      </c>
      <c r="F1" s="115" t="s">
        <v>172</v>
      </c>
      <c r="G1" s="20" t="s">
        <v>523</v>
      </c>
      <c r="H1" s="19" t="s">
        <v>601</v>
      </c>
      <c r="I1" s="114" t="s">
        <v>1272</v>
      </c>
      <c r="J1" s="114" t="s">
        <v>162</v>
      </c>
      <c r="K1" s="114" t="s">
        <v>170</v>
      </c>
      <c r="L1" s="114" t="s">
        <v>171</v>
      </c>
      <c r="M1" s="21" t="s">
        <v>1273</v>
      </c>
      <c r="N1" s="46" t="s">
        <v>918</v>
      </c>
      <c r="O1" s="46" t="s">
        <v>919</v>
      </c>
      <c r="P1" s="90" t="s">
        <v>697</v>
      </c>
      <c r="Q1" s="90" t="s">
        <v>583</v>
      </c>
      <c r="R1" s="91" t="s">
        <v>1088</v>
      </c>
      <c r="S1" s="91" t="s">
        <v>891</v>
      </c>
      <c r="T1" s="91" t="s">
        <v>892</v>
      </c>
      <c r="U1" s="92" t="s">
        <v>688</v>
      </c>
      <c r="V1" s="92" t="s">
        <v>689</v>
      </c>
      <c r="W1" s="93" t="s">
        <v>690</v>
      </c>
      <c r="X1" s="92" t="s">
        <v>691</v>
      </c>
      <c r="Y1" s="94" t="s">
        <v>693</v>
      </c>
      <c r="Z1" s="92" t="s">
        <v>695</v>
      </c>
      <c r="AA1" s="95" t="s">
        <v>896</v>
      </c>
      <c r="AB1" s="95" t="s">
        <v>897</v>
      </c>
      <c r="AC1" s="96" t="s">
        <v>898</v>
      </c>
      <c r="AD1" s="95" t="s">
        <v>899</v>
      </c>
      <c r="AE1" s="95" t="s">
        <v>900</v>
      </c>
      <c r="AF1" s="95" t="s">
        <v>901</v>
      </c>
      <c r="AG1" s="95" t="s">
        <v>902</v>
      </c>
      <c r="AH1" s="50" t="s">
        <v>966</v>
      </c>
      <c r="AI1" s="21" t="s">
        <v>698</v>
      </c>
      <c r="AJ1" s="21" t="s">
        <v>584</v>
      </c>
      <c r="AK1" s="99" t="s">
        <v>1046</v>
      </c>
      <c r="AL1" s="100" t="s">
        <v>100</v>
      </c>
      <c r="AM1" s="101" t="s">
        <v>1150</v>
      </c>
      <c r="AN1" s="97" t="s">
        <v>1168</v>
      </c>
      <c r="AO1" s="97" t="s">
        <v>1169</v>
      </c>
      <c r="AP1" s="97" t="s">
        <v>1170</v>
      </c>
      <c r="AQ1" s="97" t="s">
        <v>1171</v>
      </c>
      <c r="AR1" s="97" t="s">
        <v>1172</v>
      </c>
      <c r="AS1" s="97"/>
      <c r="AT1" s="97" t="s">
        <v>1164</v>
      </c>
      <c r="AU1" s="97" t="s">
        <v>1165</v>
      </c>
      <c r="AV1" s="97" t="s">
        <v>1166</v>
      </c>
      <c r="AW1" s="97" t="s">
        <v>1167</v>
      </c>
      <c r="AX1" s="97"/>
      <c r="AY1" s="97" t="s">
        <v>958</v>
      </c>
      <c r="AZ1" s="98"/>
      <c r="BA1" s="98" t="s">
        <v>1064</v>
      </c>
      <c r="BB1" s="102" t="s">
        <v>1313</v>
      </c>
      <c r="BC1" s="102" t="s">
        <v>1318</v>
      </c>
      <c r="BD1" s="102" t="s">
        <v>101</v>
      </c>
      <c r="BE1" s="108" t="s">
        <v>985</v>
      </c>
      <c r="BF1" s="109" t="s">
        <v>986</v>
      </c>
      <c r="BG1" s="109" t="s">
        <v>987</v>
      </c>
      <c r="BH1" s="109" t="s">
        <v>988</v>
      </c>
      <c r="BI1" s="109" t="s">
        <v>989</v>
      </c>
      <c r="BJ1" s="109" t="s">
        <v>990</v>
      </c>
      <c r="BK1" s="109" t="s">
        <v>991</v>
      </c>
      <c r="BL1" s="109" t="s">
        <v>992</v>
      </c>
      <c r="BM1" s="110" t="s">
        <v>993</v>
      </c>
      <c r="BN1" s="109" t="s">
        <v>996</v>
      </c>
      <c r="BO1" s="109" t="s">
        <v>994</v>
      </c>
      <c r="BP1" s="109" t="s">
        <v>995</v>
      </c>
      <c r="BQ1" s="109" t="s">
        <v>997</v>
      </c>
      <c r="BR1" s="109" t="s">
        <v>1004</v>
      </c>
      <c r="BS1" s="103" t="s">
        <v>998</v>
      </c>
      <c r="BT1" s="103" t="s">
        <v>999</v>
      </c>
      <c r="BU1" s="103" t="s">
        <v>1000</v>
      </c>
      <c r="BV1" s="103" t="s">
        <v>1005</v>
      </c>
      <c r="BW1" s="103" t="s">
        <v>1001</v>
      </c>
      <c r="BX1" s="103" t="s">
        <v>1002</v>
      </c>
      <c r="BY1" s="103" t="s">
        <v>1003</v>
      </c>
      <c r="BZ1" s="103" t="s">
        <v>1006</v>
      </c>
      <c r="CA1" s="103" t="s">
        <v>1007</v>
      </c>
      <c r="CB1" s="103" t="s">
        <v>1008</v>
      </c>
      <c r="CC1" s="103" t="s">
        <v>1009</v>
      </c>
      <c r="CD1" s="103" t="s">
        <v>1010</v>
      </c>
      <c r="CE1" s="103" t="s">
        <v>1011</v>
      </c>
      <c r="CF1" s="103" t="s">
        <v>1012</v>
      </c>
      <c r="CG1" s="103" t="s">
        <v>1013</v>
      </c>
      <c r="CH1" s="103" t="s">
        <v>1014</v>
      </c>
      <c r="CI1" s="103" t="s">
        <v>1015</v>
      </c>
      <c r="CJ1" s="103" t="s">
        <v>1250</v>
      </c>
    </row>
    <row r="2" spans="1:88" ht="67.5">
      <c r="A2" s="11">
        <v>0</v>
      </c>
      <c r="B2" s="118">
        <v>0</v>
      </c>
      <c r="C2" s="118">
        <v>0</v>
      </c>
      <c r="D2" s="11"/>
      <c r="E2" s="6" t="s">
        <v>1248</v>
      </c>
      <c r="F2" s="11" t="s">
        <v>962</v>
      </c>
      <c r="G2" s="70" t="s">
        <v>1221</v>
      </c>
      <c r="I2" s="125" t="s">
        <v>962</v>
      </c>
      <c r="J2" s="85"/>
      <c r="K2" s="85"/>
      <c r="L2" s="85"/>
      <c r="M2" s="15" t="s">
        <v>164</v>
      </c>
      <c r="P2" s="27" t="s">
        <v>729</v>
      </c>
      <c r="Q2" s="6" t="s">
        <v>888</v>
      </c>
      <c r="R2" s="10">
        <v>8</v>
      </c>
      <c r="S2" s="14">
        <f>IF(B2&lt;&gt;B1,1,0)</f>
        <v>1</v>
      </c>
      <c r="T2" s="14" t="b">
        <f aca="true" t="shared" si="0" ref="T2:T122">OR((RIGHT(H2,1))="0",(RIGHT(H2,1))="A")</f>
        <v>0</v>
      </c>
      <c r="U2" s="5" t="s">
        <v>723</v>
      </c>
      <c r="V2" s="5" t="s">
        <v>724</v>
      </c>
      <c r="W2" s="25" t="s">
        <v>725</v>
      </c>
      <c r="X2" s="5" t="s">
        <v>705</v>
      </c>
      <c r="Y2" s="25" t="s">
        <v>726</v>
      </c>
      <c r="Z2" s="5" t="s">
        <v>728</v>
      </c>
      <c r="AA2" s="8" t="s">
        <v>903</v>
      </c>
      <c r="AB2" s="8" t="s">
        <v>903</v>
      </c>
      <c r="AC2" s="9" t="s">
        <v>903</v>
      </c>
      <c r="AE2" s="44" t="s">
        <v>890</v>
      </c>
      <c r="AG2" s="44" t="s">
        <v>906</v>
      </c>
      <c r="AH2" s="6" t="s">
        <v>1023</v>
      </c>
      <c r="AI2" s="31"/>
      <c r="AK2" s="44" t="s">
        <v>1041</v>
      </c>
      <c r="AL2" s="67"/>
      <c r="AM2" s="73"/>
      <c r="AN2" s="44">
        <v>0</v>
      </c>
      <c r="AO2" s="44">
        <v>0</v>
      </c>
      <c r="AP2" s="69"/>
      <c r="AQ2" s="44"/>
      <c r="AR2" s="69" t="s">
        <v>1249</v>
      </c>
      <c r="AS2" s="54"/>
      <c r="AT2" s="44"/>
      <c r="AU2" s="44"/>
      <c r="AV2" s="44"/>
      <c r="AW2" s="44"/>
      <c r="AX2" s="44"/>
      <c r="AY2" s="38" t="s">
        <v>962</v>
      </c>
      <c r="AZ2" s="38"/>
      <c r="BA2" s="113"/>
      <c r="BB2" s="105"/>
      <c r="BC2" s="105"/>
      <c r="BD2" s="105"/>
      <c r="BE2" s="79"/>
      <c r="BF2" s="79"/>
      <c r="BG2" s="51"/>
      <c r="BH2" s="51"/>
      <c r="BI2" s="51"/>
      <c r="BJ2" s="51"/>
      <c r="BK2" s="51"/>
      <c r="BL2" s="51"/>
      <c r="BM2" s="77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</row>
    <row r="3" spans="1:88" ht="45">
      <c r="A3" s="11">
        <v>0</v>
      </c>
      <c r="B3" s="118">
        <v>0</v>
      </c>
      <c r="C3" s="118">
        <v>0</v>
      </c>
      <c r="D3" s="11"/>
      <c r="E3" s="6" t="s">
        <v>1145</v>
      </c>
      <c r="F3" s="11" t="s">
        <v>962</v>
      </c>
      <c r="H3" s="11"/>
      <c r="I3" s="125" t="s">
        <v>962</v>
      </c>
      <c r="J3" s="85"/>
      <c r="K3" s="85"/>
      <c r="L3" s="85"/>
      <c r="M3" s="15" t="s">
        <v>165</v>
      </c>
      <c r="R3" s="10"/>
      <c r="S3" s="14"/>
      <c r="T3" s="14"/>
      <c r="V3" s="5"/>
      <c r="W3" s="25"/>
      <c r="X3" s="5"/>
      <c r="AH3" s="6"/>
      <c r="AI3" s="31"/>
      <c r="AK3" s="44"/>
      <c r="AL3" s="65" t="s">
        <v>1143</v>
      </c>
      <c r="AM3" s="71"/>
      <c r="AN3" s="9">
        <v>48</v>
      </c>
      <c r="AO3" s="9"/>
      <c r="AP3" s="6" t="s">
        <v>1145</v>
      </c>
      <c r="AQ3" s="9"/>
      <c r="AR3" s="11" t="s">
        <v>1144</v>
      </c>
      <c r="AS3" s="11"/>
      <c r="AT3" s="9" t="s">
        <v>890</v>
      </c>
      <c r="AU3" s="9" t="s">
        <v>960</v>
      </c>
      <c r="AV3" s="9" t="s">
        <v>1206</v>
      </c>
      <c r="AY3" s="11"/>
      <c r="AZ3" s="11"/>
      <c r="BA3" s="11"/>
      <c r="BB3" s="72" t="s">
        <v>962</v>
      </c>
      <c r="BC3" s="72"/>
      <c r="BD3" s="72"/>
      <c r="BE3" s="79"/>
      <c r="BF3" s="79"/>
      <c r="BG3" s="51" t="s">
        <v>1240</v>
      </c>
      <c r="BH3" s="51" t="s">
        <v>1252</v>
      </c>
      <c r="BJ3" s="51" t="s">
        <v>1225</v>
      </c>
      <c r="BK3" s="51" t="s">
        <v>1226</v>
      </c>
      <c r="BL3" s="51">
        <v>40621</v>
      </c>
      <c r="BM3" s="77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</row>
    <row r="4" spans="1:88" ht="52.5">
      <c r="A4" s="10">
        <v>0</v>
      </c>
      <c r="B4" s="119">
        <v>0</v>
      </c>
      <c r="C4" s="119">
        <v>0</v>
      </c>
      <c r="D4" s="11"/>
      <c r="E4" s="64" t="s">
        <v>1243</v>
      </c>
      <c r="F4" s="127" t="s">
        <v>962</v>
      </c>
      <c r="I4" s="126" t="s">
        <v>962</v>
      </c>
      <c r="J4" s="85"/>
      <c r="K4" s="85"/>
      <c r="L4" s="85"/>
      <c r="M4" s="52" t="s">
        <v>166</v>
      </c>
      <c r="P4" s="27"/>
      <c r="R4" s="10"/>
      <c r="S4" s="14"/>
      <c r="T4" s="14"/>
      <c r="U4" s="5"/>
      <c r="V4" s="5"/>
      <c r="W4" s="25"/>
      <c r="X4" s="5"/>
      <c r="Y4" s="25"/>
      <c r="Z4" s="5"/>
      <c r="AH4" s="6"/>
      <c r="AI4" s="37"/>
      <c r="AK4" s="44"/>
      <c r="AL4" s="67"/>
      <c r="AM4" s="71"/>
      <c r="AN4" s="9">
        <v>0</v>
      </c>
      <c r="AO4" s="9">
        <v>0</v>
      </c>
      <c r="AQ4" s="9"/>
      <c r="AR4" s="64" t="s">
        <v>1242</v>
      </c>
      <c r="AS4" s="11"/>
      <c r="AY4" s="11" t="s">
        <v>962</v>
      </c>
      <c r="AZ4" s="11"/>
      <c r="BA4" s="104"/>
      <c r="BB4" s="72"/>
      <c r="BC4" s="72"/>
      <c r="BD4" s="72"/>
      <c r="BE4" s="79"/>
      <c r="BF4" s="79"/>
      <c r="BG4" s="51"/>
      <c r="BH4" s="51"/>
      <c r="BI4" s="51"/>
      <c r="BJ4" s="51"/>
      <c r="BK4" s="51"/>
      <c r="BL4" s="51"/>
      <c r="BM4" s="77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</row>
    <row r="5" spans="1:88" ht="45">
      <c r="A5" s="11">
        <v>0</v>
      </c>
      <c r="B5" s="118">
        <v>0</v>
      </c>
      <c r="C5" s="118">
        <v>0</v>
      </c>
      <c r="D5" s="11"/>
      <c r="E5" s="6" t="s">
        <v>1153</v>
      </c>
      <c r="F5" s="11" t="s">
        <v>962</v>
      </c>
      <c r="G5" s="15" t="s">
        <v>905</v>
      </c>
      <c r="I5" s="125" t="s">
        <v>962</v>
      </c>
      <c r="J5" s="85"/>
      <c r="K5" s="85"/>
      <c r="L5" s="85"/>
      <c r="M5" s="15" t="s">
        <v>167</v>
      </c>
      <c r="P5" s="38"/>
      <c r="R5" s="10"/>
      <c r="S5" s="14"/>
      <c r="T5" s="14"/>
      <c r="U5" s="5"/>
      <c r="V5" s="5"/>
      <c r="W5" s="25"/>
      <c r="X5" s="5"/>
      <c r="AH5" s="6"/>
      <c r="AI5" s="37"/>
      <c r="AK5" s="81"/>
      <c r="AL5" s="65"/>
      <c r="AM5" s="71" t="s">
        <v>905</v>
      </c>
      <c r="AN5" s="9">
        <v>0</v>
      </c>
      <c r="AO5" s="9">
        <v>0</v>
      </c>
      <c r="AQ5" s="9"/>
      <c r="AR5" s="11" t="s">
        <v>1153</v>
      </c>
      <c r="AS5" s="11"/>
      <c r="AT5" s="9" t="s">
        <v>890</v>
      </c>
      <c r="AU5" s="9" t="s">
        <v>1159</v>
      </c>
      <c r="AV5" s="9" t="s">
        <v>1157</v>
      </c>
      <c r="AW5" s="9" t="s">
        <v>1160</v>
      </c>
      <c r="AY5" s="11" t="s">
        <v>962</v>
      </c>
      <c r="AZ5" s="11"/>
      <c r="BA5" s="11"/>
      <c r="BB5" s="72" t="s">
        <v>962</v>
      </c>
      <c r="BC5" s="72"/>
      <c r="BD5" s="72"/>
      <c r="BE5" s="79" t="s">
        <v>1157</v>
      </c>
      <c r="BF5" s="79"/>
      <c r="BG5" s="51"/>
      <c r="BH5" s="51"/>
      <c r="BI5" s="51"/>
      <c r="BJ5" s="51"/>
      <c r="BK5" s="51"/>
      <c r="BL5" s="51"/>
      <c r="BM5" s="77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</row>
    <row r="6" spans="1:88" ht="45">
      <c r="A6" s="11">
        <v>0</v>
      </c>
      <c r="B6" s="118">
        <v>0</v>
      </c>
      <c r="C6" s="118">
        <v>0</v>
      </c>
      <c r="D6" s="11"/>
      <c r="E6" s="6" t="s">
        <v>1154</v>
      </c>
      <c r="F6" s="11" t="s">
        <v>962</v>
      </c>
      <c r="G6" s="15" t="s">
        <v>1151</v>
      </c>
      <c r="I6" s="125" t="s">
        <v>962</v>
      </c>
      <c r="J6" s="85"/>
      <c r="K6" s="85"/>
      <c r="L6" s="85"/>
      <c r="M6" s="15" t="s">
        <v>167</v>
      </c>
      <c r="P6" s="38"/>
      <c r="R6" s="10"/>
      <c r="S6" s="14"/>
      <c r="T6" s="14"/>
      <c r="U6" s="5"/>
      <c r="V6" s="5"/>
      <c r="W6" s="25"/>
      <c r="X6" s="5"/>
      <c r="AH6" s="6"/>
      <c r="AI6" s="37"/>
      <c r="AK6" s="81"/>
      <c r="AL6" s="65"/>
      <c r="AM6" s="71" t="s">
        <v>1151</v>
      </c>
      <c r="AN6" s="9">
        <v>0</v>
      </c>
      <c r="AO6" s="9">
        <v>0</v>
      </c>
      <c r="AQ6" s="9"/>
      <c r="AR6" s="11" t="s">
        <v>1154</v>
      </c>
      <c r="AS6" s="11"/>
      <c r="AT6" s="9" t="s">
        <v>890</v>
      </c>
      <c r="AU6" s="9" t="s">
        <v>1159</v>
      </c>
      <c r="AV6" s="9" t="s">
        <v>1157</v>
      </c>
      <c r="AW6" s="9" t="s">
        <v>1161</v>
      </c>
      <c r="AY6" s="11" t="s">
        <v>962</v>
      </c>
      <c r="AZ6" s="11"/>
      <c r="BA6" s="11"/>
      <c r="BB6" s="72" t="s">
        <v>962</v>
      </c>
      <c r="BC6" s="72"/>
      <c r="BD6" s="72"/>
      <c r="BE6" s="79" t="s">
        <v>1157</v>
      </c>
      <c r="BF6" s="79"/>
      <c r="BG6" s="51"/>
      <c r="BH6" s="51"/>
      <c r="BI6" s="51"/>
      <c r="BJ6" s="51"/>
      <c r="BK6" s="51"/>
      <c r="BL6" s="51"/>
      <c r="BM6" s="77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</row>
    <row r="7" spans="1:88" ht="45">
      <c r="A7" s="11">
        <v>0</v>
      </c>
      <c r="B7" s="118">
        <v>0</v>
      </c>
      <c r="C7" s="118">
        <v>0</v>
      </c>
      <c r="D7" s="11"/>
      <c r="E7" s="6" t="s">
        <v>1155</v>
      </c>
      <c r="F7" s="11" t="s">
        <v>962</v>
      </c>
      <c r="G7" s="15" t="s">
        <v>915</v>
      </c>
      <c r="I7" s="125" t="s">
        <v>962</v>
      </c>
      <c r="J7" s="85"/>
      <c r="K7" s="85"/>
      <c r="L7" s="85"/>
      <c r="M7" s="15" t="s">
        <v>167</v>
      </c>
      <c r="P7" s="38"/>
      <c r="R7" s="10"/>
      <c r="S7" s="14"/>
      <c r="T7" s="14"/>
      <c r="U7" s="5"/>
      <c r="V7" s="5"/>
      <c r="W7" s="25"/>
      <c r="X7" s="5"/>
      <c r="AH7" s="6"/>
      <c r="AI7" s="37"/>
      <c r="AK7" s="81"/>
      <c r="AL7" s="65"/>
      <c r="AM7" s="71" t="s">
        <v>915</v>
      </c>
      <c r="AN7" s="9">
        <v>0</v>
      </c>
      <c r="AO7" s="9">
        <v>0</v>
      </c>
      <c r="AQ7" s="9"/>
      <c r="AR7" s="11" t="s">
        <v>1155</v>
      </c>
      <c r="AS7" s="11"/>
      <c r="AT7" s="9" t="s">
        <v>890</v>
      </c>
      <c r="AU7" s="9" t="s">
        <v>1159</v>
      </c>
      <c r="AV7" s="9" t="s">
        <v>1157</v>
      </c>
      <c r="AW7" s="9" t="s">
        <v>1162</v>
      </c>
      <c r="AY7" s="11" t="s">
        <v>962</v>
      </c>
      <c r="AZ7" s="11"/>
      <c r="BA7" s="11"/>
      <c r="BB7" s="72" t="s">
        <v>962</v>
      </c>
      <c r="BC7" s="72"/>
      <c r="BD7" s="72"/>
      <c r="BE7" s="79" t="s">
        <v>1157</v>
      </c>
      <c r="BF7" s="79"/>
      <c r="BG7" s="51"/>
      <c r="BH7" s="51"/>
      <c r="BI7" s="51"/>
      <c r="BJ7" s="51"/>
      <c r="BK7" s="51"/>
      <c r="BL7" s="51"/>
      <c r="BM7" s="77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</row>
    <row r="8" spans="1:88" ht="45">
      <c r="A8" s="11">
        <v>0</v>
      </c>
      <c r="B8" s="118">
        <v>0</v>
      </c>
      <c r="C8" s="118">
        <v>0</v>
      </c>
      <c r="D8" s="11"/>
      <c r="E8" s="6" t="s">
        <v>1156</v>
      </c>
      <c r="F8" s="11" t="s">
        <v>962</v>
      </c>
      <c r="G8" s="15" t="s">
        <v>904</v>
      </c>
      <c r="I8" s="125" t="s">
        <v>962</v>
      </c>
      <c r="J8" s="85"/>
      <c r="K8" s="85"/>
      <c r="L8" s="85"/>
      <c r="M8" s="15" t="s">
        <v>167</v>
      </c>
      <c r="P8" s="38"/>
      <c r="R8" s="10"/>
      <c r="S8" s="14"/>
      <c r="T8" s="14"/>
      <c r="U8" s="5"/>
      <c r="V8" s="5"/>
      <c r="W8" s="25"/>
      <c r="X8" s="5"/>
      <c r="AH8" s="6"/>
      <c r="AI8" s="37"/>
      <c r="AK8" s="81"/>
      <c r="AL8" s="65"/>
      <c r="AM8" s="71" t="s">
        <v>904</v>
      </c>
      <c r="AN8" s="9">
        <v>0</v>
      </c>
      <c r="AO8" s="9">
        <v>0</v>
      </c>
      <c r="AQ8" s="9"/>
      <c r="AR8" s="11" t="s">
        <v>1156</v>
      </c>
      <c r="AS8" s="11"/>
      <c r="AT8" s="9" t="s">
        <v>903</v>
      </c>
      <c r="AU8" s="9" t="s">
        <v>1159</v>
      </c>
      <c r="AV8" s="9" t="s">
        <v>1157</v>
      </c>
      <c r="AW8" s="9" t="s">
        <v>1163</v>
      </c>
      <c r="AY8" s="11" t="s">
        <v>962</v>
      </c>
      <c r="AZ8" s="11"/>
      <c r="BA8" s="11"/>
      <c r="BB8" s="72" t="s">
        <v>962</v>
      </c>
      <c r="BC8" s="72"/>
      <c r="BD8" s="72"/>
      <c r="BE8" s="79" t="s">
        <v>1157</v>
      </c>
      <c r="BF8" s="79"/>
      <c r="BG8" s="51"/>
      <c r="BH8" s="51"/>
      <c r="BI8" s="51"/>
      <c r="BJ8" s="51"/>
      <c r="BK8" s="51"/>
      <c r="BL8" s="51"/>
      <c r="BM8" s="77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</row>
    <row r="9" spans="1:88" ht="33.75">
      <c r="A9" s="11">
        <v>0</v>
      </c>
      <c r="B9" s="118">
        <v>0</v>
      </c>
      <c r="C9" s="118">
        <v>0</v>
      </c>
      <c r="D9" s="11"/>
      <c r="E9" s="6" t="s">
        <v>1152</v>
      </c>
      <c r="F9" s="11" t="s">
        <v>962</v>
      </c>
      <c r="G9" s="15" t="s">
        <v>566</v>
      </c>
      <c r="I9" s="125" t="s">
        <v>962</v>
      </c>
      <c r="J9" s="85"/>
      <c r="K9" s="85"/>
      <c r="L9" s="85"/>
      <c r="M9" s="15" t="s">
        <v>167</v>
      </c>
      <c r="P9" s="38"/>
      <c r="R9" s="10"/>
      <c r="S9" s="14"/>
      <c r="T9" s="14"/>
      <c r="U9" s="5"/>
      <c r="V9" s="5"/>
      <c r="W9" s="25"/>
      <c r="X9" s="5"/>
      <c r="AH9" s="6"/>
      <c r="AI9" s="37"/>
      <c r="AK9" s="81"/>
      <c r="AL9" s="65"/>
      <c r="AM9" s="71" t="s">
        <v>566</v>
      </c>
      <c r="AN9" s="9">
        <v>0</v>
      </c>
      <c r="AO9" s="9">
        <v>0</v>
      </c>
      <c r="AQ9" s="9"/>
      <c r="AR9" s="11" t="s">
        <v>1152</v>
      </c>
      <c r="AS9" s="11"/>
      <c r="AT9" s="9" t="s">
        <v>890</v>
      </c>
      <c r="AU9" s="9" t="s">
        <v>578</v>
      </c>
      <c r="AV9" s="9" t="s">
        <v>1157</v>
      </c>
      <c r="AW9" s="9" t="s">
        <v>1158</v>
      </c>
      <c r="AY9" s="11" t="s">
        <v>962</v>
      </c>
      <c r="AZ9" s="11"/>
      <c r="BA9" s="11"/>
      <c r="BB9" s="72" t="s">
        <v>962</v>
      </c>
      <c r="BC9" s="72"/>
      <c r="BD9" s="72"/>
      <c r="BE9" s="79" t="s">
        <v>1157</v>
      </c>
      <c r="BF9" s="79" t="s">
        <v>102</v>
      </c>
      <c r="BG9" s="51" t="s">
        <v>1271</v>
      </c>
      <c r="BH9" s="51"/>
      <c r="BI9" s="51"/>
      <c r="BJ9" s="51" t="s">
        <v>1225</v>
      </c>
      <c r="BK9" s="51" t="s">
        <v>1226</v>
      </c>
      <c r="BL9" s="51">
        <v>40601</v>
      </c>
      <c r="BM9" s="77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</row>
    <row r="10" spans="1:88" ht="56.25">
      <c r="A10" s="11">
        <v>10</v>
      </c>
      <c r="B10" s="118" t="s">
        <v>220</v>
      </c>
      <c r="C10" s="118" t="s">
        <v>345</v>
      </c>
      <c r="D10" s="11" t="s">
        <v>579</v>
      </c>
      <c r="E10" s="6" t="s">
        <v>501</v>
      </c>
      <c r="G10" s="15" t="s">
        <v>532</v>
      </c>
      <c r="H10" s="9" t="s">
        <v>640</v>
      </c>
      <c r="I10" s="86">
        <v>36524</v>
      </c>
      <c r="J10" s="86" t="s">
        <v>312</v>
      </c>
      <c r="M10" s="15" t="s">
        <v>1299</v>
      </c>
      <c r="P10" s="38" t="s">
        <v>823</v>
      </c>
      <c r="R10" s="10">
        <v>60</v>
      </c>
      <c r="S10" s="14">
        <f>IF(B10&lt;&gt;B9,1,0)</f>
        <v>1</v>
      </c>
      <c r="T10" s="14" t="b">
        <f t="shared" si="0"/>
        <v>1</v>
      </c>
      <c r="U10" s="5" t="s">
        <v>723</v>
      </c>
      <c r="V10" s="5" t="s">
        <v>819</v>
      </c>
      <c r="W10" s="25" t="s">
        <v>820</v>
      </c>
      <c r="X10" s="5" t="s">
        <v>705</v>
      </c>
      <c r="Y10" s="26" t="s">
        <v>821</v>
      </c>
      <c r="Z10" s="6" t="s">
        <v>822</v>
      </c>
      <c r="AA10" s="8" t="s">
        <v>890</v>
      </c>
      <c r="AB10" s="8" t="s">
        <v>903</v>
      </c>
      <c r="AC10" s="9" t="s">
        <v>903</v>
      </c>
      <c r="AE10" s="9" t="s">
        <v>890</v>
      </c>
      <c r="AG10" s="9" t="s">
        <v>915</v>
      </c>
      <c r="AH10" s="6" t="s">
        <v>1260</v>
      </c>
      <c r="AI10" s="37" t="s">
        <v>824</v>
      </c>
      <c r="AK10" s="81" t="s">
        <v>1044</v>
      </c>
      <c r="AL10" s="65" t="s">
        <v>915</v>
      </c>
      <c r="AM10" s="71">
        <v>1</v>
      </c>
      <c r="AN10" s="9">
        <v>10</v>
      </c>
      <c r="AO10" s="9">
        <v>188</v>
      </c>
      <c r="AP10" s="6" t="s">
        <v>501</v>
      </c>
      <c r="AQ10" s="9" t="s">
        <v>640</v>
      </c>
      <c r="AR10" s="11" t="s">
        <v>1108</v>
      </c>
      <c r="AS10" s="11"/>
      <c r="AT10" s="9" t="s">
        <v>890</v>
      </c>
      <c r="AU10" s="9" t="s">
        <v>960</v>
      </c>
      <c r="AV10" s="9" t="s">
        <v>1173</v>
      </c>
      <c r="AW10" s="9" t="s">
        <v>1174</v>
      </c>
      <c r="AY10" s="11" t="s">
        <v>959</v>
      </c>
      <c r="AZ10" s="11"/>
      <c r="BA10" s="11" t="s">
        <v>1043</v>
      </c>
      <c r="BB10" s="72" t="s">
        <v>1311</v>
      </c>
      <c r="BC10" s="72" t="s">
        <v>1310</v>
      </c>
      <c r="BD10" s="72" t="s">
        <v>71</v>
      </c>
      <c r="BE10" s="79" t="s">
        <v>1173</v>
      </c>
      <c r="BF10" s="79" t="s">
        <v>17</v>
      </c>
      <c r="BG10" s="51" t="s">
        <v>1222</v>
      </c>
      <c r="BH10" s="51" t="s">
        <v>1223</v>
      </c>
      <c r="BI10" s="51" t="s">
        <v>1224</v>
      </c>
      <c r="BJ10" s="51" t="s">
        <v>1225</v>
      </c>
      <c r="BK10" s="51" t="s">
        <v>1226</v>
      </c>
      <c r="BL10" s="51">
        <v>40601</v>
      </c>
      <c r="BM10" s="77"/>
      <c r="BN10" s="51">
        <v>502</v>
      </c>
      <c r="BO10" s="51">
        <v>564</v>
      </c>
      <c r="BP10" s="51">
        <v>8100</v>
      </c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</row>
    <row r="11" spans="1:88" ht="101.25">
      <c r="A11" s="11">
        <v>10</v>
      </c>
      <c r="B11" s="118" t="s">
        <v>221</v>
      </c>
      <c r="C11" s="118" t="s">
        <v>346</v>
      </c>
      <c r="D11" s="11" t="s">
        <v>579</v>
      </c>
      <c r="E11" s="6" t="s">
        <v>502</v>
      </c>
      <c r="F11" s="11" t="s">
        <v>890</v>
      </c>
      <c r="G11" s="15" t="s">
        <v>678</v>
      </c>
      <c r="H11" s="9" t="s">
        <v>677</v>
      </c>
      <c r="I11" s="86">
        <v>36343</v>
      </c>
      <c r="J11" s="86">
        <v>36325</v>
      </c>
      <c r="K11" s="86">
        <v>36326</v>
      </c>
      <c r="L11" s="86">
        <v>36326</v>
      </c>
      <c r="M11" s="15" t="s">
        <v>369</v>
      </c>
      <c r="P11" s="11" t="s">
        <v>825</v>
      </c>
      <c r="R11" s="10">
        <v>61</v>
      </c>
      <c r="S11" s="14" t="e">
        <f>IF(B11&lt;&gt;#REF!,1,0)</f>
        <v>#REF!</v>
      </c>
      <c r="T11" s="14" t="b">
        <f t="shared" si="0"/>
        <v>1</v>
      </c>
      <c r="U11" s="5" t="s">
        <v>723</v>
      </c>
      <c r="V11" s="5" t="s">
        <v>819</v>
      </c>
      <c r="W11" s="25" t="s">
        <v>820</v>
      </c>
      <c r="X11" s="5" t="s">
        <v>705</v>
      </c>
      <c r="Y11" s="26" t="s">
        <v>821</v>
      </c>
      <c r="Z11" s="6" t="s">
        <v>822</v>
      </c>
      <c r="AA11" s="8" t="s">
        <v>890</v>
      </c>
      <c r="AB11" s="8" t="s">
        <v>903</v>
      </c>
      <c r="AC11" s="9" t="s">
        <v>903</v>
      </c>
      <c r="AE11" s="9" t="s">
        <v>890</v>
      </c>
      <c r="AG11" s="9" t="s">
        <v>915</v>
      </c>
      <c r="AH11" s="6" t="s">
        <v>1018</v>
      </c>
      <c r="AI11" s="18" t="s">
        <v>826</v>
      </c>
      <c r="AK11" s="81" t="s">
        <v>1044</v>
      </c>
      <c r="AL11" s="65" t="s">
        <v>915</v>
      </c>
      <c r="AM11" s="71">
        <v>2</v>
      </c>
      <c r="AN11" s="9">
        <v>10</v>
      </c>
      <c r="AO11" s="9">
        <v>189</v>
      </c>
      <c r="AP11" s="6" t="s">
        <v>502</v>
      </c>
      <c r="AQ11" s="9" t="s">
        <v>677</v>
      </c>
      <c r="AR11" s="11" t="s">
        <v>1109</v>
      </c>
      <c r="AS11" s="11"/>
      <c r="AT11" s="9" t="s">
        <v>890</v>
      </c>
      <c r="AU11" s="9" t="s">
        <v>960</v>
      </c>
      <c r="AV11" s="9" t="s">
        <v>1173</v>
      </c>
      <c r="AW11" s="9" t="s">
        <v>1175</v>
      </c>
      <c r="AX11" s="9" t="s">
        <v>890</v>
      </c>
      <c r="AY11" s="11" t="s">
        <v>959</v>
      </c>
      <c r="AZ11" s="11"/>
      <c r="BA11" s="11" t="s">
        <v>1043</v>
      </c>
      <c r="BB11" s="72" t="s">
        <v>1311</v>
      </c>
      <c r="BC11" s="72" t="s">
        <v>1310</v>
      </c>
      <c r="BD11" s="72" t="s">
        <v>72</v>
      </c>
      <c r="BE11" s="79" t="s">
        <v>1173</v>
      </c>
      <c r="BF11" s="79" t="s">
        <v>18</v>
      </c>
      <c r="BG11" s="51" t="s">
        <v>1222</v>
      </c>
      <c r="BH11" s="51" t="s">
        <v>1223</v>
      </c>
      <c r="BI11" s="51" t="s">
        <v>1224</v>
      </c>
      <c r="BJ11" s="51" t="s">
        <v>1225</v>
      </c>
      <c r="BK11" s="51" t="s">
        <v>1226</v>
      </c>
      <c r="BL11" s="51">
        <v>40601</v>
      </c>
      <c r="BM11" s="77"/>
      <c r="BN11" s="51">
        <v>502</v>
      </c>
      <c r="BO11" s="51">
        <v>564</v>
      </c>
      <c r="BP11" s="51">
        <v>8100</v>
      </c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80"/>
      <c r="CJ11" s="51"/>
    </row>
    <row r="12" spans="1:88" ht="56.25">
      <c r="A12" s="10">
        <v>30</v>
      </c>
      <c r="B12" s="119" t="s">
        <v>257</v>
      </c>
      <c r="C12" s="119">
        <v>75</v>
      </c>
      <c r="D12" s="11" t="s">
        <v>578</v>
      </c>
      <c r="E12" s="6" t="s">
        <v>492</v>
      </c>
      <c r="F12" s="11" t="s">
        <v>890</v>
      </c>
      <c r="G12" s="15" t="s">
        <v>513</v>
      </c>
      <c r="H12" s="38" t="s">
        <v>606</v>
      </c>
      <c r="I12" s="86">
        <v>36342</v>
      </c>
      <c r="J12" s="86">
        <v>36325</v>
      </c>
      <c r="K12" s="86">
        <v>36322</v>
      </c>
      <c r="L12" s="86">
        <v>36322</v>
      </c>
      <c r="M12" s="15" t="s">
        <v>1300</v>
      </c>
      <c r="P12" s="10" t="s">
        <v>767</v>
      </c>
      <c r="R12" s="10">
        <v>27</v>
      </c>
      <c r="S12" s="14" t="e">
        <f>IF(B12&lt;&gt;#REF!,1,0)</f>
        <v>#REF!</v>
      </c>
      <c r="T12" s="14" t="b">
        <f t="shared" si="0"/>
        <v>1</v>
      </c>
      <c r="U12" s="5" t="s">
        <v>760</v>
      </c>
      <c r="V12" s="5" t="s">
        <v>761</v>
      </c>
      <c r="W12" s="25" t="s">
        <v>762</v>
      </c>
      <c r="X12" s="5" t="s">
        <v>763</v>
      </c>
      <c r="Y12" s="25" t="s">
        <v>765</v>
      </c>
      <c r="Z12" s="5" t="s">
        <v>766</v>
      </c>
      <c r="AA12" s="8" t="s">
        <v>890</v>
      </c>
      <c r="AB12" s="8" t="s">
        <v>890</v>
      </c>
      <c r="AC12" s="9" t="s">
        <v>890</v>
      </c>
      <c r="AD12" s="9" t="s">
        <v>578</v>
      </c>
      <c r="AE12" s="9" t="s">
        <v>890</v>
      </c>
      <c r="AG12" s="9" t="s">
        <v>909</v>
      </c>
      <c r="AH12" s="6" t="s">
        <v>1019</v>
      </c>
      <c r="AI12" s="29">
        <v>36342</v>
      </c>
      <c r="AK12" s="81" t="s">
        <v>1044</v>
      </c>
      <c r="AL12" s="65" t="s">
        <v>909</v>
      </c>
      <c r="AM12" s="71"/>
      <c r="AN12" s="9">
        <v>30</v>
      </c>
      <c r="AO12" s="9">
        <v>75</v>
      </c>
      <c r="AP12" s="6" t="s">
        <v>492</v>
      </c>
      <c r="AQ12" s="9" t="s">
        <v>606</v>
      </c>
      <c r="AR12" s="11" t="s">
        <v>1110</v>
      </c>
      <c r="AS12" s="11"/>
      <c r="AY12" s="11" t="s">
        <v>959</v>
      </c>
      <c r="AZ12" s="11" t="s">
        <v>1110</v>
      </c>
      <c r="BA12" s="38" t="s">
        <v>1048</v>
      </c>
      <c r="BB12" s="72" t="s">
        <v>1311</v>
      </c>
      <c r="BC12" s="72" t="s">
        <v>1310</v>
      </c>
      <c r="BD12" s="72" t="s">
        <v>95</v>
      </c>
      <c r="BE12" s="79" t="s">
        <v>1176</v>
      </c>
      <c r="BF12" s="79" t="s">
        <v>52</v>
      </c>
      <c r="BG12" s="51" t="s">
        <v>1227</v>
      </c>
      <c r="BH12" s="51"/>
      <c r="BI12" s="51"/>
      <c r="BJ12" s="51" t="s">
        <v>1225</v>
      </c>
      <c r="BK12" s="51" t="s">
        <v>1226</v>
      </c>
      <c r="BL12" s="51">
        <v>40620</v>
      </c>
      <c r="BM12" s="77"/>
      <c r="BN12" s="51">
        <v>502</v>
      </c>
      <c r="BO12" s="51">
        <v>564</v>
      </c>
      <c r="BP12" s="51">
        <v>4581</v>
      </c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>
        <v>164</v>
      </c>
      <c r="CJ12" s="51"/>
    </row>
    <row r="13" spans="1:88" ht="45">
      <c r="A13" s="10">
        <v>30</v>
      </c>
      <c r="B13" s="119" t="s">
        <v>258</v>
      </c>
      <c r="C13" s="119">
        <v>79</v>
      </c>
      <c r="D13" s="11" t="s">
        <v>578</v>
      </c>
      <c r="E13" s="6" t="s">
        <v>493</v>
      </c>
      <c r="F13" s="11" t="s">
        <v>890</v>
      </c>
      <c r="G13" s="15" t="s">
        <v>516</v>
      </c>
      <c r="H13" s="11" t="s">
        <v>607</v>
      </c>
      <c r="I13" s="86">
        <v>36350</v>
      </c>
      <c r="J13" s="86">
        <v>36332</v>
      </c>
      <c r="K13" s="86">
        <v>36325</v>
      </c>
      <c r="L13" s="86">
        <v>36325</v>
      </c>
      <c r="M13" s="15" t="s">
        <v>1315</v>
      </c>
      <c r="P13" s="32" t="s">
        <v>770</v>
      </c>
      <c r="R13" s="10">
        <v>28</v>
      </c>
      <c r="S13" s="14">
        <f>IF(B13&lt;&gt;B12,1,0)</f>
        <v>1</v>
      </c>
      <c r="T13" s="14" t="b">
        <f t="shared" si="0"/>
        <v>1</v>
      </c>
      <c r="U13" s="5" t="s">
        <v>760</v>
      </c>
      <c r="V13" s="5" t="s">
        <v>761</v>
      </c>
      <c r="W13" s="25" t="s">
        <v>762</v>
      </c>
      <c r="X13" s="5" t="s">
        <v>763</v>
      </c>
      <c r="Y13" s="25" t="s">
        <v>768</v>
      </c>
      <c r="Z13" s="5" t="s">
        <v>769</v>
      </c>
      <c r="AA13" s="8" t="s">
        <v>890</v>
      </c>
      <c r="AC13" s="9" t="s">
        <v>890</v>
      </c>
      <c r="AD13" s="9" t="s">
        <v>573</v>
      </c>
      <c r="AE13" s="9" t="s">
        <v>890</v>
      </c>
      <c r="AG13" s="9" t="s">
        <v>910</v>
      </c>
      <c r="AH13" s="6" t="s">
        <v>1019</v>
      </c>
      <c r="AI13" s="32" t="s">
        <v>771</v>
      </c>
      <c r="AK13" s="44" t="s">
        <v>910</v>
      </c>
      <c r="AL13" s="65" t="s">
        <v>910</v>
      </c>
      <c r="AM13" s="71"/>
      <c r="AN13" s="9">
        <v>30</v>
      </c>
      <c r="AO13" s="9">
        <v>79</v>
      </c>
      <c r="AP13" s="6" t="s">
        <v>493</v>
      </c>
      <c r="AQ13" s="9" t="s">
        <v>607</v>
      </c>
      <c r="AR13" s="11" t="s">
        <v>1111</v>
      </c>
      <c r="AS13" s="11"/>
      <c r="AV13" s="9" t="s">
        <v>1176</v>
      </c>
      <c r="AX13" s="9" t="s">
        <v>1177</v>
      </c>
      <c r="AY13" s="11" t="s">
        <v>959</v>
      </c>
      <c r="AZ13" s="11"/>
      <c r="BA13" s="11" t="s">
        <v>1047</v>
      </c>
      <c r="BB13" s="72" t="s">
        <v>1311</v>
      </c>
      <c r="BC13" s="72" t="s">
        <v>1310</v>
      </c>
      <c r="BD13" s="72" t="s">
        <v>61</v>
      </c>
      <c r="BE13" s="79" t="s">
        <v>1176</v>
      </c>
      <c r="BF13" s="79" t="s">
        <v>9</v>
      </c>
      <c r="BG13" s="51" t="s">
        <v>1227</v>
      </c>
      <c r="BH13" s="51"/>
      <c r="BI13" s="51"/>
      <c r="BJ13" s="51" t="s">
        <v>1225</v>
      </c>
      <c r="BK13" s="51" t="s">
        <v>1226</v>
      </c>
      <c r="BL13" s="51">
        <v>40620</v>
      </c>
      <c r="BM13" s="77"/>
      <c r="BN13" s="51">
        <v>502</v>
      </c>
      <c r="BO13" s="51">
        <v>564</v>
      </c>
      <c r="BP13" s="51">
        <v>3853</v>
      </c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</row>
    <row r="14" spans="1:88" ht="45">
      <c r="A14" s="10">
        <v>30</v>
      </c>
      <c r="B14" s="119" t="s">
        <v>195</v>
      </c>
      <c r="C14" s="119" t="s">
        <v>347</v>
      </c>
      <c r="D14" s="11" t="s">
        <v>578</v>
      </c>
      <c r="E14" s="6" t="s">
        <v>494</v>
      </c>
      <c r="F14" s="11" t="s">
        <v>890</v>
      </c>
      <c r="G14" s="15" t="s">
        <v>582</v>
      </c>
      <c r="H14" s="11" t="s">
        <v>608</v>
      </c>
      <c r="I14" s="86">
        <v>36342</v>
      </c>
      <c r="J14" s="86">
        <v>36325</v>
      </c>
      <c r="K14" s="86">
        <v>36322</v>
      </c>
      <c r="L14" s="86">
        <v>36325</v>
      </c>
      <c r="M14" s="15" t="s">
        <v>309</v>
      </c>
      <c r="P14" s="10" t="s">
        <v>767</v>
      </c>
      <c r="R14" s="10">
        <v>37</v>
      </c>
      <c r="S14" s="14">
        <f>IF(B14&lt;&gt;B13,1,0)</f>
        <v>1</v>
      </c>
      <c r="T14" s="14" t="b">
        <f t="shared" si="0"/>
        <v>1</v>
      </c>
      <c r="U14" s="5" t="s">
        <v>760</v>
      </c>
      <c r="V14" s="5" t="s">
        <v>761</v>
      </c>
      <c r="W14" s="25" t="s">
        <v>762</v>
      </c>
      <c r="X14" s="5" t="s">
        <v>763</v>
      </c>
      <c r="Y14" s="25" t="s">
        <v>796</v>
      </c>
      <c r="Z14" s="5" t="s">
        <v>797</v>
      </c>
      <c r="AA14" s="8" t="s">
        <v>890</v>
      </c>
      <c r="AB14" s="8" t="s">
        <v>890</v>
      </c>
      <c r="AC14" s="9" t="s">
        <v>890</v>
      </c>
      <c r="AD14" s="9" t="s">
        <v>578</v>
      </c>
      <c r="AE14" s="9" t="s">
        <v>890</v>
      </c>
      <c r="AG14" s="9" t="s">
        <v>910</v>
      </c>
      <c r="AH14" s="6" t="s">
        <v>1020</v>
      </c>
      <c r="AI14" s="29">
        <v>36342</v>
      </c>
      <c r="AK14" s="44" t="s">
        <v>910</v>
      </c>
      <c r="AL14" s="65" t="s">
        <v>910</v>
      </c>
      <c r="AM14" s="71"/>
      <c r="AN14" s="9">
        <v>30</v>
      </c>
      <c r="AO14" s="9">
        <v>128</v>
      </c>
      <c r="AP14" s="6" t="s">
        <v>494</v>
      </c>
      <c r="AQ14" s="9" t="s">
        <v>608</v>
      </c>
      <c r="AR14" s="11" t="s">
        <v>1112</v>
      </c>
      <c r="AS14" s="11"/>
      <c r="AT14" s="9" t="s">
        <v>890</v>
      </c>
      <c r="AU14" s="9" t="s">
        <v>960</v>
      </c>
      <c r="AV14" s="9" t="s">
        <v>1176</v>
      </c>
      <c r="AW14" s="9" t="s">
        <v>1178</v>
      </c>
      <c r="AX14" s="9" t="s">
        <v>1177</v>
      </c>
      <c r="AY14" s="11" t="s">
        <v>959</v>
      </c>
      <c r="AZ14" s="11"/>
      <c r="BA14" s="11" t="s">
        <v>1047</v>
      </c>
      <c r="BB14" s="72" t="s">
        <v>1311</v>
      </c>
      <c r="BC14" s="72" t="s">
        <v>1310</v>
      </c>
      <c r="BD14" s="72" t="s">
        <v>62</v>
      </c>
      <c r="BE14" s="79" t="s">
        <v>1176</v>
      </c>
      <c r="BF14" s="79" t="s">
        <v>10</v>
      </c>
      <c r="BG14" s="51" t="s">
        <v>1227</v>
      </c>
      <c r="BH14" s="51"/>
      <c r="BI14" s="51"/>
      <c r="BJ14" s="51" t="s">
        <v>1225</v>
      </c>
      <c r="BK14" s="51" t="s">
        <v>1226</v>
      </c>
      <c r="BL14" s="51">
        <v>40620</v>
      </c>
      <c r="BM14" s="77"/>
      <c r="BN14" s="51">
        <v>502</v>
      </c>
      <c r="BO14" s="51">
        <v>564</v>
      </c>
      <c r="BP14" s="51">
        <v>4581</v>
      </c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</row>
    <row r="15" spans="1:88" ht="45">
      <c r="A15" s="10">
        <v>30</v>
      </c>
      <c r="B15" s="119" t="s">
        <v>211</v>
      </c>
      <c r="C15" s="119" t="s">
        <v>348</v>
      </c>
      <c r="D15" s="11" t="s">
        <v>578</v>
      </c>
      <c r="E15" s="6" t="s">
        <v>495</v>
      </c>
      <c r="F15" s="11" t="s">
        <v>890</v>
      </c>
      <c r="G15" s="15" t="s">
        <v>522</v>
      </c>
      <c r="H15" s="11" t="s">
        <v>609</v>
      </c>
      <c r="I15" s="86">
        <v>36342</v>
      </c>
      <c r="J15" s="86">
        <v>36325</v>
      </c>
      <c r="K15" s="86">
        <v>36322</v>
      </c>
      <c r="L15" s="86">
        <v>36322</v>
      </c>
      <c r="M15" s="15" t="s">
        <v>1314</v>
      </c>
      <c r="P15" s="10" t="s">
        <v>767</v>
      </c>
      <c r="R15" s="10">
        <v>52</v>
      </c>
      <c r="S15" s="14">
        <f>IF(B15&lt;&gt;B14,1,0)</f>
        <v>1</v>
      </c>
      <c r="T15" s="14" t="b">
        <f t="shared" si="0"/>
        <v>1</v>
      </c>
      <c r="U15" s="5" t="s">
        <v>760</v>
      </c>
      <c r="V15" s="5" t="s">
        <v>761</v>
      </c>
      <c r="W15" s="25" t="s">
        <v>762</v>
      </c>
      <c r="X15" s="5" t="s">
        <v>763</v>
      </c>
      <c r="Y15" s="25" t="s">
        <v>812</v>
      </c>
      <c r="Z15" s="5" t="s">
        <v>797</v>
      </c>
      <c r="AA15" s="8" t="s">
        <v>890</v>
      </c>
      <c r="AB15" s="8" t="s">
        <v>890</v>
      </c>
      <c r="AC15" s="9" t="s">
        <v>890</v>
      </c>
      <c r="AD15" s="9" t="s">
        <v>578</v>
      </c>
      <c r="AE15" s="9" t="s">
        <v>890</v>
      </c>
      <c r="AG15" s="9" t="s">
        <v>910</v>
      </c>
      <c r="AH15" s="6" t="s">
        <v>1021</v>
      </c>
      <c r="AI15" s="29">
        <v>36342</v>
      </c>
      <c r="AK15" s="44" t="s">
        <v>910</v>
      </c>
      <c r="AL15" s="65" t="s">
        <v>910</v>
      </c>
      <c r="AM15" s="71"/>
      <c r="AN15" s="9">
        <v>30</v>
      </c>
      <c r="AO15" s="9">
        <v>176</v>
      </c>
      <c r="AP15" s="6" t="s">
        <v>495</v>
      </c>
      <c r="AQ15" s="9" t="s">
        <v>609</v>
      </c>
      <c r="AR15" s="11" t="s">
        <v>495</v>
      </c>
      <c r="AS15" s="11"/>
      <c r="AV15" s="9" t="s">
        <v>1176</v>
      </c>
      <c r="AX15" s="9" t="s">
        <v>1177</v>
      </c>
      <c r="AY15" s="11" t="s">
        <v>959</v>
      </c>
      <c r="AZ15" s="11"/>
      <c r="BA15" s="11" t="s">
        <v>1047</v>
      </c>
      <c r="BB15" s="72" t="s">
        <v>1311</v>
      </c>
      <c r="BC15" s="72" t="s">
        <v>1310</v>
      </c>
      <c r="BD15" s="72" t="s">
        <v>63</v>
      </c>
      <c r="BE15" s="79" t="s">
        <v>1176</v>
      </c>
      <c r="BF15" s="79" t="s">
        <v>11</v>
      </c>
      <c r="BG15" s="51" t="s">
        <v>1227</v>
      </c>
      <c r="BH15" s="51"/>
      <c r="BI15" s="51"/>
      <c r="BJ15" s="51" t="s">
        <v>1225</v>
      </c>
      <c r="BK15" s="51" t="s">
        <v>1226</v>
      </c>
      <c r="BL15" s="51">
        <v>40620</v>
      </c>
      <c r="BM15" s="77"/>
      <c r="BN15" s="51">
        <v>502</v>
      </c>
      <c r="BO15" s="51">
        <v>564</v>
      </c>
      <c r="BP15" s="51">
        <v>9792</v>
      </c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</row>
    <row r="16" spans="1:88" ht="56.25">
      <c r="A16" s="10">
        <v>30</v>
      </c>
      <c r="B16" s="119" t="s">
        <v>212</v>
      </c>
      <c r="C16" s="119" t="s">
        <v>349</v>
      </c>
      <c r="D16" s="11" t="s">
        <v>578</v>
      </c>
      <c r="E16" s="6" t="s">
        <v>1317</v>
      </c>
      <c r="F16" s="11" t="s">
        <v>890</v>
      </c>
      <c r="G16" s="15" t="s">
        <v>514</v>
      </c>
      <c r="H16" s="11" t="s">
        <v>169</v>
      </c>
      <c r="I16" s="85">
        <v>36342</v>
      </c>
      <c r="J16" s="85">
        <v>36325</v>
      </c>
      <c r="K16" s="85">
        <v>36325</v>
      </c>
      <c r="L16" s="85">
        <v>36325</v>
      </c>
      <c r="M16" s="15" t="s">
        <v>1301</v>
      </c>
      <c r="P16" s="10" t="s">
        <v>767</v>
      </c>
      <c r="R16" s="10">
        <v>53</v>
      </c>
      <c r="S16" s="14">
        <f>IF(B16&lt;&gt;B15,1,0)</f>
        <v>1</v>
      </c>
      <c r="T16" s="14" t="b">
        <f t="shared" si="0"/>
        <v>1</v>
      </c>
      <c r="U16" s="5" t="s">
        <v>760</v>
      </c>
      <c r="V16" s="5" t="s">
        <v>761</v>
      </c>
      <c r="W16" s="25" t="s">
        <v>762</v>
      </c>
      <c r="X16" s="5" t="s">
        <v>763</v>
      </c>
      <c r="Y16" s="25" t="s">
        <v>765</v>
      </c>
      <c r="Z16" s="5" t="s">
        <v>766</v>
      </c>
      <c r="AA16" s="8" t="s">
        <v>890</v>
      </c>
      <c r="AB16" s="8" t="s">
        <v>890</v>
      </c>
      <c r="AC16" s="9" t="s">
        <v>890</v>
      </c>
      <c r="AD16" s="9" t="s">
        <v>578</v>
      </c>
      <c r="AE16" s="9" t="s">
        <v>890</v>
      </c>
      <c r="AG16" s="9" t="s">
        <v>916</v>
      </c>
      <c r="AH16" s="6" t="s">
        <v>1022</v>
      </c>
      <c r="AI16" s="29">
        <v>36342</v>
      </c>
      <c r="AK16" s="44" t="s">
        <v>1045</v>
      </c>
      <c r="AL16" s="65" t="s">
        <v>916</v>
      </c>
      <c r="AM16" s="71"/>
      <c r="AN16" s="44">
        <v>30</v>
      </c>
      <c r="AO16" s="44">
        <v>177</v>
      </c>
      <c r="AP16" s="69" t="s">
        <v>496</v>
      </c>
      <c r="AQ16" s="44" t="s">
        <v>610</v>
      </c>
      <c r="AR16" s="11" t="s">
        <v>1113</v>
      </c>
      <c r="AS16" s="11"/>
      <c r="AT16" s="9" t="s">
        <v>890</v>
      </c>
      <c r="AU16" s="9" t="s">
        <v>960</v>
      </c>
      <c r="AV16" s="9" t="s">
        <v>1176</v>
      </c>
      <c r="AW16" s="9" t="s">
        <v>1179</v>
      </c>
      <c r="AX16" s="9" t="s">
        <v>1177</v>
      </c>
      <c r="AY16" s="11" t="s">
        <v>960</v>
      </c>
      <c r="AZ16" s="11"/>
      <c r="BA16" s="11" t="s">
        <v>1065</v>
      </c>
      <c r="BB16" s="72" t="s">
        <v>1312</v>
      </c>
      <c r="BC16" s="72" t="s">
        <v>1310</v>
      </c>
      <c r="BD16" s="72" t="s">
        <v>67</v>
      </c>
      <c r="BE16" s="79" t="s">
        <v>1176</v>
      </c>
      <c r="BF16" s="79" t="s">
        <v>16</v>
      </c>
      <c r="BG16" s="51" t="s">
        <v>1227</v>
      </c>
      <c r="BH16" s="51"/>
      <c r="BI16" s="51"/>
      <c r="BJ16" s="51" t="s">
        <v>1225</v>
      </c>
      <c r="BK16" s="51" t="s">
        <v>1226</v>
      </c>
      <c r="BL16" s="51">
        <v>40620</v>
      </c>
      <c r="BM16" s="77"/>
      <c r="BN16" s="51">
        <v>502</v>
      </c>
      <c r="BO16" s="51">
        <v>564</v>
      </c>
      <c r="BP16" s="51">
        <v>4581</v>
      </c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</row>
    <row r="17" spans="1:88" ht="56.25">
      <c r="A17" s="10">
        <v>30</v>
      </c>
      <c r="B17" s="119" t="s">
        <v>213</v>
      </c>
      <c r="C17" s="119" t="s">
        <v>349</v>
      </c>
      <c r="D17" s="11" t="s">
        <v>578</v>
      </c>
      <c r="E17" s="6" t="s">
        <v>1316</v>
      </c>
      <c r="F17" s="9" t="s">
        <v>890</v>
      </c>
      <c r="G17" s="15" t="s">
        <v>364</v>
      </c>
      <c r="H17" s="11" t="s">
        <v>365</v>
      </c>
      <c r="I17" s="86">
        <v>36342</v>
      </c>
      <c r="J17" s="85">
        <v>36325</v>
      </c>
      <c r="K17" s="85">
        <v>36325</v>
      </c>
      <c r="L17" s="85">
        <v>36325</v>
      </c>
      <c r="M17" s="15" t="s">
        <v>168</v>
      </c>
      <c r="P17" s="10" t="s">
        <v>767</v>
      </c>
      <c r="R17" s="10">
        <v>53</v>
      </c>
      <c r="S17" s="14">
        <f>IF(B17&lt;&gt;B16,1,0)</f>
        <v>1</v>
      </c>
      <c r="T17" s="14" t="b">
        <f t="shared" si="0"/>
        <v>0</v>
      </c>
      <c r="U17" s="5" t="s">
        <v>760</v>
      </c>
      <c r="V17" s="5" t="s">
        <v>761</v>
      </c>
      <c r="W17" s="25" t="s">
        <v>762</v>
      </c>
      <c r="X17" s="5" t="s">
        <v>763</v>
      </c>
      <c r="Y17" s="25" t="s">
        <v>765</v>
      </c>
      <c r="Z17" s="5" t="s">
        <v>766</v>
      </c>
      <c r="AA17" s="8" t="s">
        <v>890</v>
      </c>
      <c r="AB17" s="8" t="s">
        <v>890</v>
      </c>
      <c r="AC17" s="9" t="s">
        <v>890</v>
      </c>
      <c r="AD17" s="9" t="s">
        <v>578</v>
      </c>
      <c r="AE17" s="9" t="s">
        <v>890</v>
      </c>
      <c r="AG17" s="9" t="s">
        <v>916</v>
      </c>
      <c r="AH17" s="6" t="s">
        <v>1022</v>
      </c>
      <c r="AI17" s="29">
        <v>36342</v>
      </c>
      <c r="AK17" s="44" t="s">
        <v>1045</v>
      </c>
      <c r="AL17" s="65" t="s">
        <v>916</v>
      </c>
      <c r="AM17" s="71"/>
      <c r="AN17" s="44">
        <v>30</v>
      </c>
      <c r="AO17" s="44">
        <v>177</v>
      </c>
      <c r="AP17" s="69" t="s">
        <v>496</v>
      </c>
      <c r="AQ17" s="44" t="s">
        <v>610</v>
      </c>
      <c r="AR17" s="11" t="s">
        <v>1113</v>
      </c>
      <c r="AS17" s="11"/>
      <c r="AT17" s="9" t="s">
        <v>890</v>
      </c>
      <c r="AU17" s="9" t="s">
        <v>960</v>
      </c>
      <c r="AV17" s="9" t="s">
        <v>1176</v>
      </c>
      <c r="AW17" s="9" t="s">
        <v>1179</v>
      </c>
      <c r="AX17" s="9" t="s">
        <v>1177</v>
      </c>
      <c r="AY17" s="11" t="s">
        <v>960</v>
      </c>
      <c r="AZ17" s="11"/>
      <c r="BA17" s="11" t="s">
        <v>1065</v>
      </c>
      <c r="BB17" s="72" t="s">
        <v>1311</v>
      </c>
      <c r="BC17" s="72" t="s">
        <v>1310</v>
      </c>
      <c r="BD17" s="72" t="s">
        <v>66</v>
      </c>
      <c r="BE17" s="79" t="s">
        <v>1176</v>
      </c>
      <c r="BF17" s="79" t="s">
        <v>15</v>
      </c>
      <c r="BG17" s="51" t="s">
        <v>1227</v>
      </c>
      <c r="BH17" s="51"/>
      <c r="BI17" s="51"/>
      <c r="BJ17" s="51" t="s">
        <v>1225</v>
      </c>
      <c r="BK17" s="51" t="s">
        <v>1226</v>
      </c>
      <c r="BL17" s="51">
        <v>40620</v>
      </c>
      <c r="BM17" s="77"/>
      <c r="BN17" s="51">
        <v>502</v>
      </c>
      <c r="BO17" s="51">
        <v>564</v>
      </c>
      <c r="BP17" s="51">
        <v>4581</v>
      </c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</row>
    <row r="18" spans="1:88" ht="56.25">
      <c r="A18" s="10">
        <v>30</v>
      </c>
      <c r="B18" s="119" t="s">
        <v>214</v>
      </c>
      <c r="C18" s="119" t="s">
        <v>350</v>
      </c>
      <c r="D18" s="11" t="s">
        <v>578</v>
      </c>
      <c r="E18" s="6" t="s">
        <v>497</v>
      </c>
      <c r="F18" s="11" t="s">
        <v>890</v>
      </c>
      <c r="G18" s="15" t="s">
        <v>515</v>
      </c>
      <c r="H18" s="11" t="s">
        <v>611</v>
      </c>
      <c r="I18" s="86">
        <v>36342</v>
      </c>
      <c r="J18" s="86">
        <v>36325</v>
      </c>
      <c r="K18" s="86">
        <v>36325</v>
      </c>
      <c r="L18" s="86">
        <v>36325</v>
      </c>
      <c r="M18" s="15" t="s">
        <v>1293</v>
      </c>
      <c r="P18" s="10" t="s">
        <v>767</v>
      </c>
      <c r="R18" s="10">
        <v>54</v>
      </c>
      <c r="S18" s="14">
        <f>IF(B18&lt;&gt;B16,1,0)</f>
        <v>1</v>
      </c>
      <c r="T18" s="14" t="b">
        <f t="shared" si="0"/>
        <v>1</v>
      </c>
      <c r="U18" s="5" t="s">
        <v>760</v>
      </c>
      <c r="V18" s="5" t="s">
        <v>761</v>
      </c>
      <c r="W18" s="25" t="s">
        <v>762</v>
      </c>
      <c r="X18" s="5" t="s">
        <v>763</v>
      </c>
      <c r="Y18" s="25" t="s">
        <v>765</v>
      </c>
      <c r="Z18" s="5" t="s">
        <v>766</v>
      </c>
      <c r="AA18" s="8" t="s">
        <v>890</v>
      </c>
      <c r="AB18" s="8" t="s">
        <v>890</v>
      </c>
      <c r="AC18" s="9" t="s">
        <v>890</v>
      </c>
      <c r="AD18" s="9" t="s">
        <v>578</v>
      </c>
      <c r="AE18" s="9" t="s">
        <v>890</v>
      </c>
      <c r="AG18" s="9" t="s">
        <v>909</v>
      </c>
      <c r="AH18" s="6" t="s">
        <v>1019</v>
      </c>
      <c r="AI18" s="29">
        <v>36342</v>
      </c>
      <c r="AK18" s="44"/>
      <c r="AL18" s="65" t="s">
        <v>909</v>
      </c>
      <c r="AM18" s="71"/>
      <c r="AN18" s="9">
        <v>30</v>
      </c>
      <c r="AO18" s="9">
        <v>178</v>
      </c>
      <c r="AP18" s="6" t="s">
        <v>497</v>
      </c>
      <c r="AQ18" s="9" t="s">
        <v>611</v>
      </c>
      <c r="AR18" s="11" t="s">
        <v>1114</v>
      </c>
      <c r="AS18" s="11"/>
      <c r="AT18" s="9" t="s">
        <v>890</v>
      </c>
      <c r="AU18" s="9" t="s">
        <v>960</v>
      </c>
      <c r="AV18" s="9" t="s">
        <v>1176</v>
      </c>
      <c r="AW18" s="9" t="s">
        <v>1180</v>
      </c>
      <c r="AX18" s="9" t="s">
        <v>1177</v>
      </c>
      <c r="AY18" s="11" t="s">
        <v>959</v>
      </c>
      <c r="AZ18" s="11"/>
      <c r="BA18" s="11" t="s">
        <v>1048</v>
      </c>
      <c r="BB18" s="72" t="s">
        <v>1311</v>
      </c>
      <c r="BC18" s="72" t="s">
        <v>1310</v>
      </c>
      <c r="BD18" s="72" t="s">
        <v>96</v>
      </c>
      <c r="BE18" s="79" t="s">
        <v>1176</v>
      </c>
      <c r="BF18" s="79" t="s">
        <v>53</v>
      </c>
      <c r="BG18" s="51" t="s">
        <v>1227</v>
      </c>
      <c r="BH18" s="51"/>
      <c r="BI18" s="51"/>
      <c r="BJ18" s="51" t="s">
        <v>1225</v>
      </c>
      <c r="BK18" s="51" t="s">
        <v>1226</v>
      </c>
      <c r="BL18" s="51">
        <v>40620</v>
      </c>
      <c r="BM18" s="77"/>
      <c r="BN18" s="51">
        <v>502</v>
      </c>
      <c r="BO18" s="51">
        <v>564</v>
      </c>
      <c r="BP18" s="51">
        <v>4581</v>
      </c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>
        <v>164</v>
      </c>
      <c r="CJ18" s="51"/>
    </row>
    <row r="19" spans="1:88" ht="22.5">
      <c r="A19" s="11">
        <v>30</v>
      </c>
      <c r="B19" s="118" t="s">
        <v>217</v>
      </c>
      <c r="C19" s="118" t="s">
        <v>351</v>
      </c>
      <c r="D19" s="11" t="s">
        <v>578</v>
      </c>
      <c r="E19" s="6" t="s">
        <v>498</v>
      </c>
      <c r="F19" s="11" t="s">
        <v>890</v>
      </c>
      <c r="G19" s="15" t="s">
        <v>511</v>
      </c>
      <c r="H19" s="11" t="s">
        <v>612</v>
      </c>
      <c r="I19" s="86">
        <v>36351</v>
      </c>
      <c r="J19" s="86">
        <v>36332</v>
      </c>
      <c r="K19" s="86">
        <v>36322</v>
      </c>
      <c r="L19" s="86">
        <v>36322</v>
      </c>
      <c r="M19" s="15" t="s">
        <v>1294</v>
      </c>
      <c r="P19" s="10" t="s">
        <v>749</v>
      </c>
      <c r="R19" s="10">
        <v>57</v>
      </c>
      <c r="S19" s="14">
        <f>IF(B19&lt;&gt;B18,1,0)</f>
        <v>1</v>
      </c>
      <c r="T19" s="14" t="b">
        <f t="shared" si="0"/>
        <v>1</v>
      </c>
      <c r="U19" s="5" t="s">
        <v>760</v>
      </c>
      <c r="V19" s="5" t="s">
        <v>761</v>
      </c>
      <c r="W19" s="26" t="s">
        <v>762</v>
      </c>
      <c r="X19" s="6" t="s">
        <v>763</v>
      </c>
      <c r="Y19" s="25" t="s">
        <v>817</v>
      </c>
      <c r="Z19" s="5" t="s">
        <v>769</v>
      </c>
      <c r="AA19" s="8" t="s">
        <v>890</v>
      </c>
      <c r="AB19" s="8" t="s">
        <v>890</v>
      </c>
      <c r="AC19" s="9" t="s">
        <v>890</v>
      </c>
      <c r="AD19" s="9" t="s">
        <v>578</v>
      </c>
      <c r="AE19" s="9" t="s">
        <v>890</v>
      </c>
      <c r="AG19" s="9" t="s">
        <v>905</v>
      </c>
      <c r="AH19" s="6" t="s">
        <v>1019</v>
      </c>
      <c r="AI19" s="18">
        <v>36351</v>
      </c>
      <c r="AK19" s="44" t="s">
        <v>1042</v>
      </c>
      <c r="AL19" s="65" t="s">
        <v>905</v>
      </c>
      <c r="AM19" s="71">
        <v>3</v>
      </c>
      <c r="AN19" s="9">
        <v>30</v>
      </c>
      <c r="AO19" s="9">
        <v>185</v>
      </c>
      <c r="AP19" s="6" t="s">
        <v>498</v>
      </c>
      <c r="AQ19" s="9" t="s">
        <v>612</v>
      </c>
      <c r="AR19" s="11" t="s">
        <v>1115</v>
      </c>
      <c r="AS19" s="11"/>
      <c r="AT19" s="9" t="s">
        <v>890</v>
      </c>
      <c r="AU19" s="9" t="s">
        <v>960</v>
      </c>
      <c r="AV19" s="9" t="s">
        <v>1176</v>
      </c>
      <c r="AW19" s="9" t="s">
        <v>1181</v>
      </c>
      <c r="AX19" s="9" t="s">
        <v>1177</v>
      </c>
      <c r="AY19" s="11" t="s">
        <v>959</v>
      </c>
      <c r="AZ19" s="11"/>
      <c r="BA19" s="11" t="s">
        <v>1043</v>
      </c>
      <c r="BB19" s="72" t="s">
        <v>1311</v>
      </c>
      <c r="BC19" s="72" t="s">
        <v>1310</v>
      </c>
      <c r="BD19" s="72" t="s">
        <v>68</v>
      </c>
      <c r="BE19" s="79" t="s">
        <v>1176</v>
      </c>
      <c r="BF19" s="79" t="s">
        <v>19</v>
      </c>
      <c r="BG19" s="51" t="s">
        <v>1227</v>
      </c>
      <c r="BH19" s="7"/>
      <c r="BI19" s="51"/>
      <c r="BJ19" s="51" t="s">
        <v>1225</v>
      </c>
      <c r="BK19" s="51" t="s">
        <v>1226</v>
      </c>
      <c r="BL19" s="51">
        <v>40620</v>
      </c>
      <c r="BM19" s="77"/>
      <c r="BN19" s="51">
        <v>502</v>
      </c>
      <c r="BO19" s="51">
        <v>564</v>
      </c>
      <c r="BP19" s="51">
        <v>4921</v>
      </c>
      <c r="BQ19" s="51">
        <v>4490</v>
      </c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</row>
    <row r="20" spans="1:88" ht="22.5">
      <c r="A20" s="11">
        <v>30</v>
      </c>
      <c r="B20" s="118" t="s">
        <v>218</v>
      </c>
      <c r="C20" s="118" t="s">
        <v>352</v>
      </c>
      <c r="D20" s="11" t="s">
        <v>578</v>
      </c>
      <c r="E20" s="6" t="s">
        <v>499</v>
      </c>
      <c r="F20" s="11" t="s">
        <v>890</v>
      </c>
      <c r="G20" s="15" t="s">
        <v>512</v>
      </c>
      <c r="H20" s="11" t="s">
        <v>613</v>
      </c>
      <c r="I20" s="86">
        <v>36433</v>
      </c>
      <c r="J20" s="86">
        <v>36342</v>
      </c>
      <c r="K20" s="86">
        <v>36321</v>
      </c>
      <c r="L20" s="86">
        <v>36321</v>
      </c>
      <c r="M20" s="15" t="s">
        <v>1302</v>
      </c>
      <c r="P20" s="10" t="s">
        <v>818</v>
      </c>
      <c r="R20" s="10">
        <v>58</v>
      </c>
      <c r="S20" s="14">
        <f>IF(B20&lt;&gt;B19,1,0)</f>
        <v>1</v>
      </c>
      <c r="T20" s="14" t="b">
        <f t="shared" si="0"/>
        <v>1</v>
      </c>
      <c r="U20" s="5" t="s">
        <v>760</v>
      </c>
      <c r="V20" s="5" t="s">
        <v>761</v>
      </c>
      <c r="W20" s="26" t="s">
        <v>762</v>
      </c>
      <c r="X20" s="6" t="s">
        <v>763</v>
      </c>
      <c r="Y20" s="25" t="s">
        <v>817</v>
      </c>
      <c r="Z20" s="5" t="s">
        <v>769</v>
      </c>
      <c r="AA20" s="8" t="s">
        <v>890</v>
      </c>
      <c r="AB20" s="8" t="s">
        <v>890</v>
      </c>
      <c r="AC20" s="9" t="s">
        <v>890</v>
      </c>
      <c r="AD20" s="9" t="s">
        <v>578</v>
      </c>
      <c r="AE20" s="9" t="s">
        <v>890</v>
      </c>
      <c r="AG20" s="9" t="s">
        <v>905</v>
      </c>
      <c r="AH20" s="6" t="s">
        <v>1019</v>
      </c>
      <c r="AI20" s="29">
        <v>36433</v>
      </c>
      <c r="AK20" s="44" t="s">
        <v>1042</v>
      </c>
      <c r="AL20" s="65" t="s">
        <v>905</v>
      </c>
      <c r="AM20" s="71">
        <v>4</v>
      </c>
      <c r="AN20" s="9">
        <v>30</v>
      </c>
      <c r="AO20" s="9">
        <v>186</v>
      </c>
      <c r="AP20" s="6" t="s">
        <v>499</v>
      </c>
      <c r="AQ20" s="9" t="s">
        <v>613</v>
      </c>
      <c r="AR20" s="11" t="s">
        <v>1116</v>
      </c>
      <c r="AS20" s="11"/>
      <c r="AT20" s="9" t="s">
        <v>890</v>
      </c>
      <c r="AU20" s="9" t="s">
        <v>960</v>
      </c>
      <c r="AV20" s="9" t="s">
        <v>1176</v>
      </c>
      <c r="AW20" s="9" t="s">
        <v>1182</v>
      </c>
      <c r="AX20" s="9" t="s">
        <v>1177</v>
      </c>
      <c r="AY20" s="11" t="s">
        <v>959</v>
      </c>
      <c r="AZ20" s="11"/>
      <c r="BA20" s="11" t="s">
        <v>1043</v>
      </c>
      <c r="BB20" s="72" t="s">
        <v>1311</v>
      </c>
      <c r="BC20" s="72" t="s">
        <v>1310</v>
      </c>
      <c r="BD20" s="72" t="s">
        <v>69</v>
      </c>
      <c r="BE20" s="79" t="s">
        <v>1176</v>
      </c>
      <c r="BF20" s="79" t="s">
        <v>20</v>
      </c>
      <c r="BG20" s="51" t="s">
        <v>1227</v>
      </c>
      <c r="BH20" s="7"/>
      <c r="BI20" s="51"/>
      <c r="BJ20" s="51" t="s">
        <v>1225</v>
      </c>
      <c r="BK20" s="51" t="s">
        <v>1226</v>
      </c>
      <c r="BL20" s="51">
        <v>40620</v>
      </c>
      <c r="BM20" s="77"/>
      <c r="BN20" s="51">
        <v>502</v>
      </c>
      <c r="BO20" s="51">
        <v>564</v>
      </c>
      <c r="BP20" s="51">
        <v>2557</v>
      </c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</row>
    <row r="21" spans="1:88" ht="56.25">
      <c r="A21" s="11">
        <v>30</v>
      </c>
      <c r="B21" s="118" t="s">
        <v>219</v>
      </c>
      <c r="C21" s="118" t="s">
        <v>353</v>
      </c>
      <c r="D21" s="11" t="s">
        <v>578</v>
      </c>
      <c r="E21" s="6" t="s">
        <v>500</v>
      </c>
      <c r="F21" s="11" t="s">
        <v>890</v>
      </c>
      <c r="G21" s="15" t="s">
        <v>920</v>
      </c>
      <c r="H21" s="11" t="s">
        <v>614</v>
      </c>
      <c r="I21" s="86">
        <v>36351</v>
      </c>
      <c r="J21" s="86">
        <v>36332</v>
      </c>
      <c r="M21" s="15" t="s">
        <v>366</v>
      </c>
      <c r="P21" s="10" t="s">
        <v>818</v>
      </c>
      <c r="R21" s="10">
        <v>59</v>
      </c>
      <c r="S21" s="14">
        <f>IF(B21&lt;&gt;B20,1,0)</f>
        <v>1</v>
      </c>
      <c r="T21" s="14" t="b">
        <f t="shared" si="0"/>
        <v>1</v>
      </c>
      <c r="U21" s="5" t="s">
        <v>760</v>
      </c>
      <c r="V21" s="5" t="s">
        <v>761</v>
      </c>
      <c r="W21" s="26" t="s">
        <v>762</v>
      </c>
      <c r="X21" s="6" t="s">
        <v>763</v>
      </c>
      <c r="Y21" s="25" t="s">
        <v>817</v>
      </c>
      <c r="AA21" s="8" t="s">
        <v>890</v>
      </c>
      <c r="AB21" s="8" t="s">
        <v>903</v>
      </c>
      <c r="AC21" s="9" t="s">
        <v>903</v>
      </c>
      <c r="AE21" s="9" t="s">
        <v>890</v>
      </c>
      <c r="AG21" s="9" t="s">
        <v>905</v>
      </c>
      <c r="AH21" s="6" t="s">
        <v>1019</v>
      </c>
      <c r="AI21" s="10" t="s">
        <v>771</v>
      </c>
      <c r="AK21" s="44" t="s">
        <v>1042</v>
      </c>
      <c r="AL21" s="65" t="s">
        <v>905</v>
      </c>
      <c r="AM21" s="71">
        <v>5</v>
      </c>
      <c r="AN21" s="9">
        <v>30</v>
      </c>
      <c r="AO21" s="9">
        <v>187</v>
      </c>
      <c r="AP21" s="6" t="s">
        <v>500</v>
      </c>
      <c r="AQ21" s="9" t="s">
        <v>614</v>
      </c>
      <c r="AR21" s="11" t="s">
        <v>1117</v>
      </c>
      <c r="AS21" s="11"/>
      <c r="AT21" s="9" t="s">
        <v>890</v>
      </c>
      <c r="AU21" s="9" t="s">
        <v>960</v>
      </c>
      <c r="AV21" s="9" t="s">
        <v>1176</v>
      </c>
      <c r="AW21" s="9" t="s">
        <v>1173</v>
      </c>
      <c r="AX21" s="9" t="s">
        <v>1177</v>
      </c>
      <c r="AY21" s="11" t="s">
        <v>959</v>
      </c>
      <c r="AZ21" s="11"/>
      <c r="BA21" s="11" t="s">
        <v>1043</v>
      </c>
      <c r="BB21" s="72" t="s">
        <v>1311</v>
      </c>
      <c r="BC21" s="72" t="s">
        <v>1310</v>
      </c>
      <c r="BD21" s="72" t="s">
        <v>70</v>
      </c>
      <c r="BE21" s="79" t="s">
        <v>1176</v>
      </c>
      <c r="BF21" s="79" t="s">
        <v>21</v>
      </c>
      <c r="BG21" s="51" t="s">
        <v>1227</v>
      </c>
      <c r="BH21" s="51"/>
      <c r="BI21" s="51"/>
      <c r="BJ21" s="51" t="s">
        <v>1225</v>
      </c>
      <c r="BK21" s="51" t="s">
        <v>1226</v>
      </c>
      <c r="BL21" s="51">
        <v>40620</v>
      </c>
      <c r="BM21" s="77"/>
      <c r="BN21" s="51">
        <v>502</v>
      </c>
      <c r="BO21" s="51">
        <v>564</v>
      </c>
      <c r="BP21" s="51">
        <v>8180</v>
      </c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</row>
    <row r="22" spans="1:88" ht="45">
      <c r="A22" s="9">
        <v>31</v>
      </c>
      <c r="B22" s="107" t="s">
        <v>231</v>
      </c>
      <c r="C22" s="79" t="s">
        <v>188</v>
      </c>
      <c r="D22" s="11" t="s">
        <v>579</v>
      </c>
      <c r="E22" s="6" t="s">
        <v>957</v>
      </c>
      <c r="F22" s="11" t="s">
        <v>564</v>
      </c>
      <c r="I22" s="85"/>
      <c r="J22" s="85"/>
      <c r="K22" s="85"/>
      <c r="L22" s="85"/>
      <c r="M22" s="15" t="s">
        <v>984</v>
      </c>
      <c r="N22" s="15" t="s">
        <v>564</v>
      </c>
      <c r="P22" s="35"/>
      <c r="Q22" s="5" t="s">
        <v>744</v>
      </c>
      <c r="R22" s="10">
        <v>22</v>
      </c>
      <c r="S22" s="14">
        <f>IF(B22&lt;&gt;B21,1,0)</f>
        <v>1</v>
      </c>
      <c r="T22" s="14" t="b">
        <f aca="true" t="shared" si="1" ref="T22:T31">OR((RIGHT(H22,1))="0",(RIGHT(H22,1))="A")</f>
        <v>0</v>
      </c>
      <c r="U22" s="5" t="s">
        <v>723</v>
      </c>
      <c r="V22" s="5" t="s">
        <v>741</v>
      </c>
      <c r="W22" s="25" t="s">
        <v>706</v>
      </c>
      <c r="X22" s="5" t="s">
        <v>705</v>
      </c>
      <c r="Y22" s="25" t="s">
        <v>742</v>
      </c>
      <c r="Z22" s="5" t="s">
        <v>564</v>
      </c>
      <c r="AE22" s="9" t="s">
        <v>579</v>
      </c>
      <c r="AH22" s="6" t="s">
        <v>967</v>
      </c>
      <c r="AI22" s="31" t="s">
        <v>573</v>
      </c>
      <c r="AK22" s="81"/>
      <c r="AL22" s="65"/>
      <c r="AM22" s="71"/>
      <c r="AN22" s="9">
        <v>31</v>
      </c>
      <c r="AO22" s="9">
        <v>52</v>
      </c>
      <c r="AP22" s="6" t="s">
        <v>957</v>
      </c>
      <c r="AQ22" s="9"/>
      <c r="AR22" s="11"/>
      <c r="AS22" s="11"/>
      <c r="AY22" s="11"/>
      <c r="AZ22" s="11"/>
      <c r="BA22" s="11"/>
      <c r="BB22" s="72"/>
      <c r="BC22" s="72"/>
      <c r="BD22" s="72"/>
      <c r="BE22" s="79"/>
      <c r="BF22" s="79"/>
      <c r="BG22" s="7"/>
      <c r="BH22" s="51"/>
      <c r="BI22" s="51"/>
      <c r="BJ22" s="51"/>
      <c r="BK22" s="51"/>
      <c r="BL22" s="51"/>
      <c r="BM22" s="77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</row>
    <row r="23" spans="1:88" ht="56.25">
      <c r="A23" s="10">
        <v>31</v>
      </c>
      <c r="B23" s="119" t="s">
        <v>239</v>
      </c>
      <c r="C23" s="119">
        <v>46</v>
      </c>
      <c r="D23" s="11" t="s">
        <v>579</v>
      </c>
      <c r="E23" s="6" t="s">
        <v>947</v>
      </c>
      <c r="F23" s="11" t="s">
        <v>890</v>
      </c>
      <c r="G23" s="15" t="s">
        <v>946</v>
      </c>
      <c r="H23" s="9" t="s">
        <v>936</v>
      </c>
      <c r="I23" s="86">
        <v>36342</v>
      </c>
      <c r="J23" s="86">
        <v>36325</v>
      </c>
      <c r="K23" s="86">
        <v>36325</v>
      </c>
      <c r="L23" s="86">
        <v>36326</v>
      </c>
      <c r="M23" s="15" t="s">
        <v>368</v>
      </c>
      <c r="P23" s="27" t="s">
        <v>729</v>
      </c>
      <c r="Q23" s="6" t="s">
        <v>888</v>
      </c>
      <c r="R23" s="10">
        <v>9</v>
      </c>
      <c r="S23" s="14">
        <f>IF(B23&lt;&gt;B7,1,0)</f>
        <v>1</v>
      </c>
      <c r="T23" s="14" t="b">
        <f t="shared" si="1"/>
        <v>1</v>
      </c>
      <c r="U23" s="5" t="s">
        <v>723</v>
      </c>
      <c r="V23" s="5" t="s">
        <v>724</v>
      </c>
      <c r="W23" s="25" t="s">
        <v>725</v>
      </c>
      <c r="X23" s="5" t="s">
        <v>705</v>
      </c>
      <c r="Y23" s="25" t="s">
        <v>726</v>
      </c>
      <c r="Z23" s="5" t="s">
        <v>728</v>
      </c>
      <c r="AA23" s="8" t="s">
        <v>903</v>
      </c>
      <c r="AB23" s="8" t="s">
        <v>903</v>
      </c>
      <c r="AC23" s="9" t="s">
        <v>903</v>
      </c>
      <c r="AE23" s="44" t="s">
        <v>890</v>
      </c>
      <c r="AG23" s="44" t="s">
        <v>906</v>
      </c>
      <c r="AH23" s="6" t="s">
        <v>1024</v>
      </c>
      <c r="AI23" s="31">
        <v>36342</v>
      </c>
      <c r="AK23" s="44" t="s">
        <v>1041</v>
      </c>
      <c r="AL23" s="66" t="s">
        <v>1067</v>
      </c>
      <c r="AM23" s="72"/>
      <c r="AN23" s="9">
        <v>31</v>
      </c>
      <c r="AO23" s="9">
        <v>46</v>
      </c>
      <c r="AP23" s="6" t="s">
        <v>947</v>
      </c>
      <c r="AQ23" s="9" t="s">
        <v>936</v>
      </c>
      <c r="AR23" s="11" t="s">
        <v>1118</v>
      </c>
      <c r="AS23" s="11"/>
      <c r="AT23" s="9" t="s">
        <v>890</v>
      </c>
      <c r="AU23" s="9" t="s">
        <v>960</v>
      </c>
      <c r="AV23" s="9" t="s">
        <v>1183</v>
      </c>
      <c r="AW23" s="9" t="s">
        <v>1184</v>
      </c>
      <c r="AY23" s="11" t="s">
        <v>962</v>
      </c>
      <c r="AZ23" s="11"/>
      <c r="BA23" s="11" t="s">
        <v>1066</v>
      </c>
      <c r="BB23" s="72" t="s">
        <v>1311</v>
      </c>
      <c r="BC23" s="72" t="s">
        <v>1310</v>
      </c>
      <c r="BD23" s="72" t="s">
        <v>88</v>
      </c>
      <c r="BE23" s="79" t="s">
        <v>1183</v>
      </c>
      <c r="BF23" s="79" t="s">
        <v>42</v>
      </c>
      <c r="BG23" s="51" t="s">
        <v>1258</v>
      </c>
      <c r="BH23" s="51" t="s">
        <v>1259</v>
      </c>
      <c r="BI23" s="51"/>
      <c r="BJ23" s="51" t="s">
        <v>1225</v>
      </c>
      <c r="BK23" s="51" t="s">
        <v>1226</v>
      </c>
      <c r="BL23" s="51">
        <v>40601</v>
      </c>
      <c r="BM23" s="77">
        <v>6124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80">
        <v>249</v>
      </c>
      <c r="CJ23" s="51"/>
    </row>
    <row r="24" spans="1:88" ht="45">
      <c r="A24" s="10">
        <v>31</v>
      </c>
      <c r="B24" s="119" t="s">
        <v>240</v>
      </c>
      <c r="C24" s="119">
        <v>46</v>
      </c>
      <c r="D24" s="11" t="s">
        <v>579</v>
      </c>
      <c r="E24" s="6" t="s">
        <v>948</v>
      </c>
      <c r="F24" s="11" t="s">
        <v>890</v>
      </c>
      <c r="G24" s="15" t="s">
        <v>946</v>
      </c>
      <c r="H24" s="9" t="s">
        <v>937</v>
      </c>
      <c r="I24" s="86">
        <v>36342</v>
      </c>
      <c r="J24" s="86">
        <v>36325</v>
      </c>
      <c r="K24" s="86">
        <v>36325</v>
      </c>
      <c r="L24" s="86">
        <v>36326</v>
      </c>
      <c r="M24" s="15" t="s">
        <v>368</v>
      </c>
      <c r="P24" s="27" t="s">
        <v>729</v>
      </c>
      <c r="Q24" s="6" t="s">
        <v>888</v>
      </c>
      <c r="R24" s="10">
        <v>10</v>
      </c>
      <c r="S24" s="14">
        <f aca="true" t="shared" si="2" ref="S24:S32">IF(B24&lt;&gt;B23,1,0)</f>
        <v>1</v>
      </c>
      <c r="T24" s="14" t="b">
        <f t="shared" si="1"/>
        <v>0</v>
      </c>
      <c r="U24" s="5" t="s">
        <v>723</v>
      </c>
      <c r="V24" s="5" t="s">
        <v>724</v>
      </c>
      <c r="W24" s="25" t="s">
        <v>725</v>
      </c>
      <c r="X24" s="5" t="s">
        <v>705</v>
      </c>
      <c r="Y24" s="25" t="s">
        <v>726</v>
      </c>
      <c r="Z24" s="5" t="s">
        <v>728</v>
      </c>
      <c r="AA24" s="8" t="s">
        <v>903</v>
      </c>
      <c r="AB24" s="8" t="s">
        <v>903</v>
      </c>
      <c r="AC24" s="9" t="s">
        <v>903</v>
      </c>
      <c r="AE24" s="44" t="s">
        <v>890</v>
      </c>
      <c r="AG24" s="44" t="s">
        <v>906</v>
      </c>
      <c r="AH24" s="6" t="s">
        <v>1024</v>
      </c>
      <c r="AI24" s="31">
        <v>36342</v>
      </c>
      <c r="AK24" s="44" t="s">
        <v>1041</v>
      </c>
      <c r="AL24" s="66" t="s">
        <v>907</v>
      </c>
      <c r="AM24" s="72"/>
      <c r="AN24" s="9">
        <v>31</v>
      </c>
      <c r="AO24" s="9">
        <v>46</v>
      </c>
      <c r="AP24" s="6" t="s">
        <v>948</v>
      </c>
      <c r="AQ24" s="9" t="s">
        <v>937</v>
      </c>
      <c r="AR24" s="11" t="s">
        <v>1119</v>
      </c>
      <c r="AS24" s="11"/>
      <c r="AT24" s="9" t="s">
        <v>890</v>
      </c>
      <c r="AU24" s="9" t="s">
        <v>960</v>
      </c>
      <c r="AV24" s="9" t="s">
        <v>1183</v>
      </c>
      <c r="AW24" s="53" t="s">
        <v>1270</v>
      </c>
      <c r="AY24" s="11" t="s">
        <v>962</v>
      </c>
      <c r="AZ24" s="11"/>
      <c r="BA24" s="11" t="s">
        <v>923</v>
      </c>
      <c r="BB24" s="72" t="s">
        <v>1311</v>
      </c>
      <c r="BC24" s="72" t="s">
        <v>1310</v>
      </c>
      <c r="BD24" s="72" t="s">
        <v>65</v>
      </c>
      <c r="BE24" s="79" t="s">
        <v>1183</v>
      </c>
      <c r="BF24" s="107" t="s">
        <v>13</v>
      </c>
      <c r="BG24" s="51" t="s">
        <v>1258</v>
      </c>
      <c r="BH24" s="51" t="s">
        <v>1259</v>
      </c>
      <c r="BI24" s="51"/>
      <c r="BJ24" s="51" t="s">
        <v>1225</v>
      </c>
      <c r="BK24" s="51" t="s">
        <v>1226</v>
      </c>
      <c r="BL24" s="51">
        <v>40601</v>
      </c>
      <c r="BM24" s="77">
        <v>6124</v>
      </c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80">
        <v>249</v>
      </c>
      <c r="CJ24" s="51"/>
    </row>
    <row r="25" spans="1:88" ht="45">
      <c r="A25" s="10">
        <v>31</v>
      </c>
      <c r="B25" s="119" t="s">
        <v>241</v>
      </c>
      <c r="C25" s="119">
        <v>46</v>
      </c>
      <c r="D25" s="11" t="s">
        <v>579</v>
      </c>
      <c r="E25" s="6" t="s">
        <v>951</v>
      </c>
      <c r="F25" s="11" t="s">
        <v>890</v>
      </c>
      <c r="G25" s="15" t="s">
        <v>946</v>
      </c>
      <c r="H25" s="9" t="s">
        <v>938</v>
      </c>
      <c r="I25" s="86">
        <v>36342</v>
      </c>
      <c r="J25" s="86">
        <v>36325</v>
      </c>
      <c r="K25" s="86">
        <v>36325</v>
      </c>
      <c r="L25" s="86">
        <v>36326</v>
      </c>
      <c r="M25" s="15" t="s">
        <v>368</v>
      </c>
      <c r="P25" s="27" t="s">
        <v>729</v>
      </c>
      <c r="Q25" s="6" t="s">
        <v>888</v>
      </c>
      <c r="R25" s="10">
        <v>11</v>
      </c>
      <c r="S25" s="14">
        <f t="shared" si="2"/>
        <v>1</v>
      </c>
      <c r="T25" s="14" t="b">
        <f t="shared" si="1"/>
        <v>0</v>
      </c>
      <c r="U25" s="5" t="s">
        <v>723</v>
      </c>
      <c r="V25" s="5" t="s">
        <v>724</v>
      </c>
      <c r="W25" s="25" t="s">
        <v>725</v>
      </c>
      <c r="X25" s="5" t="s">
        <v>705</v>
      </c>
      <c r="Y25" s="25" t="s">
        <v>726</v>
      </c>
      <c r="Z25" s="5" t="s">
        <v>728</v>
      </c>
      <c r="AA25" s="8" t="s">
        <v>903</v>
      </c>
      <c r="AB25" s="8" t="s">
        <v>903</v>
      </c>
      <c r="AC25" s="9" t="s">
        <v>903</v>
      </c>
      <c r="AE25" s="44" t="s">
        <v>890</v>
      </c>
      <c r="AG25" s="44" t="s">
        <v>906</v>
      </c>
      <c r="AH25" s="6" t="s">
        <v>1024</v>
      </c>
      <c r="AI25" s="31">
        <v>36342</v>
      </c>
      <c r="AK25" s="44" t="s">
        <v>1041</v>
      </c>
      <c r="AL25" s="66" t="s">
        <v>1069</v>
      </c>
      <c r="AM25" s="72"/>
      <c r="AN25" s="9">
        <v>31</v>
      </c>
      <c r="AO25" s="9">
        <v>46</v>
      </c>
      <c r="AP25" s="6" t="s">
        <v>951</v>
      </c>
      <c r="AQ25" s="9" t="s">
        <v>938</v>
      </c>
      <c r="AR25" s="11" t="s">
        <v>1120</v>
      </c>
      <c r="AS25" s="11"/>
      <c r="AT25" s="9" t="s">
        <v>890</v>
      </c>
      <c r="AU25" s="9" t="s">
        <v>960</v>
      </c>
      <c r="AV25" s="9" t="s">
        <v>1183</v>
      </c>
      <c r="AW25" s="9" t="s">
        <v>1187</v>
      </c>
      <c r="AY25" s="11" t="s">
        <v>962</v>
      </c>
      <c r="AZ25" s="11"/>
      <c r="BA25" s="11" t="s">
        <v>1068</v>
      </c>
      <c r="BB25" s="72" t="s">
        <v>1311</v>
      </c>
      <c r="BC25" s="72" t="s">
        <v>1310</v>
      </c>
      <c r="BD25" s="72" t="s">
        <v>94</v>
      </c>
      <c r="BE25" s="79" t="s">
        <v>1183</v>
      </c>
      <c r="BF25" s="79" t="s">
        <v>50</v>
      </c>
      <c r="BG25" s="51" t="s">
        <v>1258</v>
      </c>
      <c r="BH25" s="51" t="s">
        <v>1259</v>
      </c>
      <c r="BI25" s="51"/>
      <c r="BJ25" s="51" t="s">
        <v>1225</v>
      </c>
      <c r="BK25" s="51" t="s">
        <v>1226</v>
      </c>
      <c r="BL25" s="51">
        <v>40601</v>
      </c>
      <c r="BM25" s="77">
        <v>6124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80">
        <v>249</v>
      </c>
      <c r="CJ25" s="51"/>
    </row>
    <row r="26" spans="1:88" ht="45">
      <c r="A26" s="10">
        <v>31</v>
      </c>
      <c r="B26" s="119" t="s">
        <v>242</v>
      </c>
      <c r="C26" s="119">
        <v>46</v>
      </c>
      <c r="D26" s="11" t="s">
        <v>579</v>
      </c>
      <c r="E26" s="6" t="s">
        <v>949</v>
      </c>
      <c r="F26" s="11" t="s">
        <v>890</v>
      </c>
      <c r="G26" s="15" t="s">
        <v>946</v>
      </c>
      <c r="H26" s="9" t="s">
        <v>939</v>
      </c>
      <c r="I26" s="86">
        <v>36342</v>
      </c>
      <c r="J26" s="86">
        <v>36325</v>
      </c>
      <c r="K26" s="86">
        <v>36325</v>
      </c>
      <c r="L26" s="86">
        <v>36326</v>
      </c>
      <c r="M26" s="15" t="s">
        <v>368</v>
      </c>
      <c r="N26" s="15" t="s">
        <v>115</v>
      </c>
      <c r="P26" s="27" t="s">
        <v>729</v>
      </c>
      <c r="Q26" s="6" t="s">
        <v>888</v>
      </c>
      <c r="R26" s="10">
        <v>12</v>
      </c>
      <c r="S26" s="14">
        <f t="shared" si="2"/>
        <v>1</v>
      </c>
      <c r="T26" s="14" t="b">
        <f t="shared" si="1"/>
        <v>0</v>
      </c>
      <c r="U26" s="5" t="s">
        <v>723</v>
      </c>
      <c r="V26" s="5" t="s">
        <v>724</v>
      </c>
      <c r="W26" s="25" t="s">
        <v>725</v>
      </c>
      <c r="X26" s="5" t="s">
        <v>705</v>
      </c>
      <c r="Y26" s="25" t="s">
        <v>726</v>
      </c>
      <c r="Z26" s="5" t="s">
        <v>728</v>
      </c>
      <c r="AA26" s="8" t="s">
        <v>903</v>
      </c>
      <c r="AB26" s="8" t="s">
        <v>903</v>
      </c>
      <c r="AC26" s="9" t="s">
        <v>903</v>
      </c>
      <c r="AE26" s="44" t="s">
        <v>890</v>
      </c>
      <c r="AG26" s="44" t="s">
        <v>906</v>
      </c>
      <c r="AH26" s="6" t="s">
        <v>1024</v>
      </c>
      <c r="AI26" s="31">
        <v>36342</v>
      </c>
      <c r="AK26" s="44" t="s">
        <v>1041</v>
      </c>
      <c r="AL26" s="66" t="s">
        <v>1121</v>
      </c>
      <c r="AM26" s="72"/>
      <c r="AN26" s="9">
        <v>31</v>
      </c>
      <c r="AO26" s="9">
        <v>46</v>
      </c>
      <c r="AP26" s="6" t="s">
        <v>949</v>
      </c>
      <c r="AQ26" s="9" t="s">
        <v>939</v>
      </c>
      <c r="AR26" s="11" t="s">
        <v>1122</v>
      </c>
      <c r="AS26" s="11"/>
      <c r="AT26" s="9" t="s">
        <v>890</v>
      </c>
      <c r="AU26" s="9" t="s">
        <v>960</v>
      </c>
      <c r="AV26" s="9" t="s">
        <v>1183</v>
      </c>
      <c r="AW26" s="9" t="s">
        <v>1185</v>
      </c>
      <c r="AY26" s="11" t="s">
        <v>962</v>
      </c>
      <c r="AZ26" s="11"/>
      <c r="BA26" s="11" t="s">
        <v>1070</v>
      </c>
      <c r="BB26" s="72" t="s">
        <v>1311</v>
      </c>
      <c r="BC26" s="72" t="s">
        <v>1310</v>
      </c>
      <c r="BD26" s="72" t="s">
        <v>99</v>
      </c>
      <c r="BE26" s="79" t="s">
        <v>1183</v>
      </c>
      <c r="BF26" s="79" t="s">
        <v>57</v>
      </c>
      <c r="BG26" s="51" t="s">
        <v>1258</v>
      </c>
      <c r="BH26" s="51" t="s">
        <v>1259</v>
      </c>
      <c r="BI26" s="51"/>
      <c r="BJ26" s="51" t="s">
        <v>1225</v>
      </c>
      <c r="BK26" s="51" t="s">
        <v>1226</v>
      </c>
      <c r="BL26" s="51">
        <v>40601</v>
      </c>
      <c r="BM26" s="77">
        <v>6124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80">
        <v>249</v>
      </c>
      <c r="CJ26" s="51"/>
    </row>
    <row r="27" spans="1:88" ht="45">
      <c r="A27" s="10">
        <v>31</v>
      </c>
      <c r="B27" s="119" t="s">
        <v>243</v>
      </c>
      <c r="C27" s="119">
        <v>46</v>
      </c>
      <c r="D27" s="11" t="s">
        <v>579</v>
      </c>
      <c r="E27" s="6" t="s">
        <v>950</v>
      </c>
      <c r="F27" s="11" t="s">
        <v>890</v>
      </c>
      <c r="G27" s="15" t="s">
        <v>946</v>
      </c>
      <c r="H27" s="9" t="s">
        <v>940</v>
      </c>
      <c r="I27" s="86">
        <v>36342</v>
      </c>
      <c r="J27" s="86">
        <v>36325</v>
      </c>
      <c r="K27" s="86">
        <v>36325</v>
      </c>
      <c r="L27" s="86">
        <v>36326</v>
      </c>
      <c r="M27" s="15" t="s">
        <v>368</v>
      </c>
      <c r="P27" s="27" t="s">
        <v>729</v>
      </c>
      <c r="Q27" s="6" t="s">
        <v>888</v>
      </c>
      <c r="R27" s="10">
        <v>13</v>
      </c>
      <c r="S27" s="14">
        <f t="shared" si="2"/>
        <v>1</v>
      </c>
      <c r="T27" s="14" t="b">
        <f t="shared" si="1"/>
        <v>0</v>
      </c>
      <c r="U27" s="5" t="s">
        <v>723</v>
      </c>
      <c r="V27" s="5" t="s">
        <v>724</v>
      </c>
      <c r="W27" s="25" t="s">
        <v>725</v>
      </c>
      <c r="X27" s="5" t="s">
        <v>705</v>
      </c>
      <c r="Y27" s="25" t="s">
        <v>726</v>
      </c>
      <c r="Z27" s="5" t="s">
        <v>728</v>
      </c>
      <c r="AA27" s="8" t="s">
        <v>903</v>
      </c>
      <c r="AB27" s="8" t="s">
        <v>903</v>
      </c>
      <c r="AC27" s="9" t="s">
        <v>903</v>
      </c>
      <c r="AE27" s="44" t="s">
        <v>890</v>
      </c>
      <c r="AG27" s="44" t="s">
        <v>906</v>
      </c>
      <c r="AH27" s="6" t="s">
        <v>1024</v>
      </c>
      <c r="AI27" s="31">
        <v>36342</v>
      </c>
      <c r="AK27" s="44" t="s">
        <v>1041</v>
      </c>
      <c r="AL27" s="66" t="s">
        <v>1072</v>
      </c>
      <c r="AM27" s="72"/>
      <c r="AN27" s="9">
        <v>31</v>
      </c>
      <c r="AO27" s="9">
        <v>46</v>
      </c>
      <c r="AP27" s="6" t="s">
        <v>950</v>
      </c>
      <c r="AQ27" s="9" t="s">
        <v>940</v>
      </c>
      <c r="AR27" s="11" t="s">
        <v>1123</v>
      </c>
      <c r="AS27" s="11"/>
      <c r="AT27" s="9" t="s">
        <v>890</v>
      </c>
      <c r="AU27" s="9" t="s">
        <v>960</v>
      </c>
      <c r="AV27" s="9" t="s">
        <v>1183</v>
      </c>
      <c r="AW27" s="9" t="s">
        <v>1186</v>
      </c>
      <c r="AY27" s="11" t="s">
        <v>962</v>
      </c>
      <c r="AZ27" s="11"/>
      <c r="BA27" s="11" t="s">
        <v>1071</v>
      </c>
      <c r="BB27" s="72" t="s">
        <v>1311</v>
      </c>
      <c r="BC27" s="72" t="s">
        <v>1310</v>
      </c>
      <c r="BD27" s="72" t="s">
        <v>87</v>
      </c>
      <c r="BE27" s="79" t="s">
        <v>1183</v>
      </c>
      <c r="BF27" s="79" t="s">
        <v>40</v>
      </c>
      <c r="BG27" s="51" t="s">
        <v>1258</v>
      </c>
      <c r="BH27" s="51" t="s">
        <v>1259</v>
      </c>
      <c r="BI27" s="51"/>
      <c r="BJ27" s="51" t="s">
        <v>1225</v>
      </c>
      <c r="BK27" s="51" t="s">
        <v>1226</v>
      </c>
      <c r="BL27" s="51">
        <v>40601</v>
      </c>
      <c r="BM27" s="77">
        <v>6124</v>
      </c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80">
        <v>249</v>
      </c>
      <c r="CJ27" s="51"/>
    </row>
    <row r="28" spans="1:88" ht="45">
      <c r="A28" s="10">
        <v>31</v>
      </c>
      <c r="B28" s="119" t="s">
        <v>244</v>
      </c>
      <c r="C28" s="119">
        <v>46</v>
      </c>
      <c r="D28" s="11" t="s">
        <v>579</v>
      </c>
      <c r="E28" s="6" t="s">
        <v>952</v>
      </c>
      <c r="F28" s="11" t="s">
        <v>890</v>
      </c>
      <c r="G28" s="15" t="s">
        <v>946</v>
      </c>
      <c r="H28" s="9" t="s">
        <v>941</v>
      </c>
      <c r="I28" s="86">
        <v>36342</v>
      </c>
      <c r="J28" s="86">
        <v>36325</v>
      </c>
      <c r="K28" s="86">
        <v>36325</v>
      </c>
      <c r="L28" s="86">
        <v>36326</v>
      </c>
      <c r="M28" s="15" t="s">
        <v>368</v>
      </c>
      <c r="P28" s="27" t="s">
        <v>729</v>
      </c>
      <c r="Q28" s="6" t="s">
        <v>888</v>
      </c>
      <c r="R28" s="10">
        <v>14</v>
      </c>
      <c r="S28" s="14">
        <f t="shared" si="2"/>
        <v>1</v>
      </c>
      <c r="T28" s="14" t="b">
        <f t="shared" si="1"/>
        <v>0</v>
      </c>
      <c r="U28" s="5" t="s">
        <v>723</v>
      </c>
      <c r="V28" s="5" t="s">
        <v>724</v>
      </c>
      <c r="W28" s="25" t="s">
        <v>725</v>
      </c>
      <c r="X28" s="5" t="s">
        <v>705</v>
      </c>
      <c r="Y28" s="25" t="s">
        <v>726</v>
      </c>
      <c r="Z28" s="5" t="s">
        <v>728</v>
      </c>
      <c r="AA28" s="8" t="s">
        <v>903</v>
      </c>
      <c r="AB28" s="8" t="s">
        <v>903</v>
      </c>
      <c r="AC28" s="9" t="s">
        <v>903</v>
      </c>
      <c r="AE28" s="44" t="s">
        <v>890</v>
      </c>
      <c r="AG28" s="44" t="s">
        <v>906</v>
      </c>
      <c r="AH28" s="6" t="s">
        <v>1024</v>
      </c>
      <c r="AI28" s="31">
        <v>36342</v>
      </c>
      <c r="AK28" s="44" t="s">
        <v>1041</v>
      </c>
      <c r="AL28" s="65" t="s">
        <v>1067</v>
      </c>
      <c r="AM28" s="71"/>
      <c r="AN28" s="9">
        <v>31</v>
      </c>
      <c r="AO28" s="9">
        <v>46</v>
      </c>
      <c r="AP28" s="6" t="s">
        <v>952</v>
      </c>
      <c r="AQ28" s="9" t="s">
        <v>941</v>
      </c>
      <c r="AR28" s="11" t="s">
        <v>1110</v>
      </c>
      <c r="AS28" s="11"/>
      <c r="AV28" s="9" t="s">
        <v>1183</v>
      </c>
      <c r="AW28" s="9" t="s">
        <v>1184</v>
      </c>
      <c r="AY28" s="11" t="s">
        <v>962</v>
      </c>
      <c r="AZ28" s="11"/>
      <c r="BA28" s="11" t="s">
        <v>1066</v>
      </c>
      <c r="BB28" s="72" t="s">
        <v>1311</v>
      </c>
      <c r="BC28" s="72" t="s">
        <v>1310</v>
      </c>
      <c r="BD28" s="72" t="s">
        <v>88</v>
      </c>
      <c r="BE28" s="79" t="s">
        <v>1183</v>
      </c>
      <c r="BF28" s="79" t="s">
        <v>43</v>
      </c>
      <c r="BG28" s="51" t="s">
        <v>1258</v>
      </c>
      <c r="BH28" s="51" t="s">
        <v>1259</v>
      </c>
      <c r="BI28" s="51"/>
      <c r="BJ28" s="51" t="s">
        <v>1225</v>
      </c>
      <c r="BK28" s="51" t="s">
        <v>1226</v>
      </c>
      <c r="BL28" s="51">
        <v>40601</v>
      </c>
      <c r="BM28" s="77">
        <v>6124</v>
      </c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80">
        <v>249</v>
      </c>
      <c r="CJ28" s="51"/>
    </row>
    <row r="29" spans="1:88" ht="45">
      <c r="A29" s="10">
        <v>31</v>
      </c>
      <c r="B29" s="119" t="s">
        <v>245</v>
      </c>
      <c r="C29" s="119">
        <v>46</v>
      </c>
      <c r="D29" s="11" t="s">
        <v>579</v>
      </c>
      <c r="E29" s="6" t="s">
        <v>953</v>
      </c>
      <c r="F29" s="11" t="s">
        <v>890</v>
      </c>
      <c r="G29" s="15" t="s">
        <v>946</v>
      </c>
      <c r="H29" s="9" t="s">
        <v>942</v>
      </c>
      <c r="I29" s="86">
        <v>36342</v>
      </c>
      <c r="J29" s="86">
        <v>36325</v>
      </c>
      <c r="K29" s="86">
        <v>36325</v>
      </c>
      <c r="L29" s="86">
        <v>36326</v>
      </c>
      <c r="M29" s="15" t="s">
        <v>368</v>
      </c>
      <c r="P29" s="27" t="s">
        <v>729</v>
      </c>
      <c r="Q29" s="6" t="s">
        <v>888</v>
      </c>
      <c r="R29" s="10">
        <v>15</v>
      </c>
      <c r="S29" s="14">
        <f t="shared" si="2"/>
        <v>1</v>
      </c>
      <c r="T29" s="14" t="b">
        <f t="shared" si="1"/>
        <v>0</v>
      </c>
      <c r="U29" s="5" t="s">
        <v>723</v>
      </c>
      <c r="V29" s="5" t="s">
        <v>724</v>
      </c>
      <c r="W29" s="25" t="s">
        <v>725</v>
      </c>
      <c r="X29" s="5" t="s">
        <v>705</v>
      </c>
      <c r="Y29" s="25" t="s">
        <v>726</v>
      </c>
      <c r="Z29" s="5" t="s">
        <v>728</v>
      </c>
      <c r="AA29" s="8" t="s">
        <v>903</v>
      </c>
      <c r="AB29" s="8" t="s">
        <v>903</v>
      </c>
      <c r="AC29" s="9" t="s">
        <v>903</v>
      </c>
      <c r="AE29" s="44" t="s">
        <v>890</v>
      </c>
      <c r="AG29" s="44" t="s">
        <v>906</v>
      </c>
      <c r="AH29" s="6" t="s">
        <v>1024</v>
      </c>
      <c r="AI29" s="31">
        <v>36342</v>
      </c>
      <c r="AK29" s="44" t="s">
        <v>1041</v>
      </c>
      <c r="AL29" s="65" t="s">
        <v>907</v>
      </c>
      <c r="AM29" s="71"/>
      <c r="AN29" s="9">
        <v>31</v>
      </c>
      <c r="AO29" s="9">
        <v>46</v>
      </c>
      <c r="AP29" s="6" t="s">
        <v>953</v>
      </c>
      <c r="AQ29" s="9" t="s">
        <v>942</v>
      </c>
      <c r="AR29" s="11" t="s">
        <v>1110</v>
      </c>
      <c r="AS29" s="11"/>
      <c r="AV29" s="9" t="s">
        <v>1183</v>
      </c>
      <c r="AW29" s="53" t="s">
        <v>1270</v>
      </c>
      <c r="AY29" s="11" t="s">
        <v>962</v>
      </c>
      <c r="AZ29" s="11"/>
      <c r="BA29" s="11" t="s">
        <v>923</v>
      </c>
      <c r="BB29" s="72" t="s">
        <v>1311</v>
      </c>
      <c r="BC29" s="72" t="s">
        <v>1310</v>
      </c>
      <c r="BD29" s="72" t="s">
        <v>65</v>
      </c>
      <c r="BE29" s="79" t="s">
        <v>1183</v>
      </c>
      <c r="BF29" s="107" t="s">
        <v>14</v>
      </c>
      <c r="BG29" s="51" t="s">
        <v>1258</v>
      </c>
      <c r="BH29" s="51" t="s">
        <v>1259</v>
      </c>
      <c r="BI29" s="51"/>
      <c r="BJ29" s="51" t="s">
        <v>1225</v>
      </c>
      <c r="BK29" s="51" t="s">
        <v>1226</v>
      </c>
      <c r="BL29" s="51">
        <v>40601</v>
      </c>
      <c r="BM29" s="77">
        <v>6124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80">
        <v>249</v>
      </c>
      <c r="CJ29" s="51"/>
    </row>
    <row r="30" spans="1:88" ht="45">
      <c r="A30" s="10">
        <v>31</v>
      </c>
      <c r="B30" s="119" t="s">
        <v>246</v>
      </c>
      <c r="C30" s="119">
        <v>46</v>
      </c>
      <c r="D30" s="11" t="s">
        <v>579</v>
      </c>
      <c r="E30" s="6" t="s">
        <v>954</v>
      </c>
      <c r="F30" s="11" t="s">
        <v>890</v>
      </c>
      <c r="G30" s="15" t="s">
        <v>946</v>
      </c>
      <c r="H30" s="9" t="s">
        <v>943</v>
      </c>
      <c r="I30" s="86">
        <v>36342</v>
      </c>
      <c r="J30" s="86">
        <v>36325</v>
      </c>
      <c r="K30" s="86">
        <v>36325</v>
      </c>
      <c r="L30" s="86">
        <v>36326</v>
      </c>
      <c r="M30" s="15" t="s">
        <v>368</v>
      </c>
      <c r="P30" s="27" t="s">
        <v>729</v>
      </c>
      <c r="Q30" s="6" t="s">
        <v>888</v>
      </c>
      <c r="R30" s="10">
        <v>16</v>
      </c>
      <c r="S30" s="14">
        <f t="shared" si="2"/>
        <v>1</v>
      </c>
      <c r="T30" s="14" t="b">
        <f t="shared" si="1"/>
        <v>0</v>
      </c>
      <c r="U30" s="5" t="s">
        <v>723</v>
      </c>
      <c r="V30" s="5" t="s">
        <v>724</v>
      </c>
      <c r="W30" s="25" t="s">
        <v>725</v>
      </c>
      <c r="X30" s="5" t="s">
        <v>705</v>
      </c>
      <c r="Y30" s="25" t="s">
        <v>726</v>
      </c>
      <c r="Z30" s="5" t="s">
        <v>728</v>
      </c>
      <c r="AA30" s="8" t="s">
        <v>903</v>
      </c>
      <c r="AB30" s="8" t="s">
        <v>903</v>
      </c>
      <c r="AC30" s="9" t="s">
        <v>903</v>
      </c>
      <c r="AE30" s="44" t="s">
        <v>890</v>
      </c>
      <c r="AG30" s="44" t="s">
        <v>906</v>
      </c>
      <c r="AH30" s="6" t="s">
        <v>1024</v>
      </c>
      <c r="AI30" s="31">
        <v>36342</v>
      </c>
      <c r="AK30" s="44" t="s">
        <v>1041</v>
      </c>
      <c r="AL30" s="65" t="s">
        <v>1069</v>
      </c>
      <c r="AM30" s="71"/>
      <c r="AN30" s="9">
        <v>31</v>
      </c>
      <c r="AO30" s="9">
        <v>46</v>
      </c>
      <c r="AP30" s="6" t="s">
        <v>954</v>
      </c>
      <c r="AQ30" s="9" t="s">
        <v>943</v>
      </c>
      <c r="AR30" s="11" t="s">
        <v>1110</v>
      </c>
      <c r="AS30" s="11"/>
      <c r="AV30" s="9" t="s">
        <v>1183</v>
      </c>
      <c r="AW30" s="9" t="s">
        <v>1187</v>
      </c>
      <c r="AY30" s="11" t="s">
        <v>962</v>
      </c>
      <c r="AZ30" s="11"/>
      <c r="BA30" s="11" t="s">
        <v>1068</v>
      </c>
      <c r="BB30" s="72" t="s">
        <v>1311</v>
      </c>
      <c r="BC30" s="72" t="s">
        <v>1310</v>
      </c>
      <c r="BD30" s="72" t="s">
        <v>94</v>
      </c>
      <c r="BE30" s="79" t="s">
        <v>1183</v>
      </c>
      <c r="BF30" s="79" t="s">
        <v>51</v>
      </c>
      <c r="BG30" s="51" t="s">
        <v>1258</v>
      </c>
      <c r="BH30" s="51" t="s">
        <v>1259</v>
      </c>
      <c r="BI30" s="51"/>
      <c r="BJ30" s="51" t="s">
        <v>1225</v>
      </c>
      <c r="BK30" s="51" t="s">
        <v>1226</v>
      </c>
      <c r="BL30" s="51">
        <v>40601</v>
      </c>
      <c r="BM30" s="77">
        <v>6124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80">
        <v>249</v>
      </c>
      <c r="CJ30" s="51"/>
    </row>
    <row r="31" spans="1:88" ht="45">
      <c r="A31" s="10">
        <v>31</v>
      </c>
      <c r="B31" s="119" t="s">
        <v>247</v>
      </c>
      <c r="C31" s="119">
        <v>46</v>
      </c>
      <c r="D31" s="11" t="s">
        <v>579</v>
      </c>
      <c r="E31" s="6" t="s">
        <v>955</v>
      </c>
      <c r="F31" s="11" t="s">
        <v>890</v>
      </c>
      <c r="G31" s="15" t="s">
        <v>946</v>
      </c>
      <c r="H31" s="9" t="s">
        <v>944</v>
      </c>
      <c r="I31" s="86">
        <v>36342</v>
      </c>
      <c r="J31" s="86">
        <v>36325</v>
      </c>
      <c r="K31" s="86">
        <v>36325</v>
      </c>
      <c r="L31" s="86">
        <v>36326</v>
      </c>
      <c r="M31" s="15" t="s">
        <v>368</v>
      </c>
      <c r="P31" s="27" t="s">
        <v>729</v>
      </c>
      <c r="Q31" s="6" t="s">
        <v>888</v>
      </c>
      <c r="R31" s="10">
        <v>17</v>
      </c>
      <c r="S31" s="14">
        <f t="shared" si="2"/>
        <v>1</v>
      </c>
      <c r="T31" s="14" t="b">
        <f t="shared" si="1"/>
        <v>0</v>
      </c>
      <c r="U31" s="5" t="s">
        <v>723</v>
      </c>
      <c r="V31" s="5" t="s">
        <v>724</v>
      </c>
      <c r="W31" s="25" t="s">
        <v>725</v>
      </c>
      <c r="X31" s="5" t="s">
        <v>705</v>
      </c>
      <c r="Y31" s="25" t="s">
        <v>726</v>
      </c>
      <c r="Z31" s="5" t="s">
        <v>728</v>
      </c>
      <c r="AA31" s="8" t="s">
        <v>903</v>
      </c>
      <c r="AB31" s="8" t="s">
        <v>903</v>
      </c>
      <c r="AC31" s="9" t="s">
        <v>903</v>
      </c>
      <c r="AE31" s="44" t="s">
        <v>890</v>
      </c>
      <c r="AG31" s="44" t="s">
        <v>906</v>
      </c>
      <c r="AH31" s="6" t="s">
        <v>1024</v>
      </c>
      <c r="AI31" s="31">
        <v>36342</v>
      </c>
      <c r="AK31" s="44" t="s">
        <v>1041</v>
      </c>
      <c r="AL31" s="66" t="s">
        <v>1121</v>
      </c>
      <c r="AM31" s="72"/>
      <c r="AN31" s="9">
        <v>31</v>
      </c>
      <c r="AO31" s="9">
        <v>46</v>
      </c>
      <c r="AP31" s="6" t="s">
        <v>955</v>
      </c>
      <c r="AQ31" s="9" t="s">
        <v>944</v>
      </c>
      <c r="AR31" s="11" t="s">
        <v>1110</v>
      </c>
      <c r="AS31" s="11"/>
      <c r="AV31" s="9" t="s">
        <v>1183</v>
      </c>
      <c r="AW31" s="9" t="s">
        <v>1185</v>
      </c>
      <c r="AY31" s="11" t="s">
        <v>962</v>
      </c>
      <c r="AZ31" s="11"/>
      <c r="BA31" s="11" t="s">
        <v>1070</v>
      </c>
      <c r="BB31" s="72" t="s">
        <v>1311</v>
      </c>
      <c r="BC31" s="72" t="s">
        <v>1310</v>
      </c>
      <c r="BD31" s="72" t="s">
        <v>99</v>
      </c>
      <c r="BE31" s="79" t="s">
        <v>1183</v>
      </c>
      <c r="BF31" s="79" t="s">
        <v>58</v>
      </c>
      <c r="BG31" s="51" t="s">
        <v>1258</v>
      </c>
      <c r="BH31" s="51" t="s">
        <v>1259</v>
      </c>
      <c r="BI31" s="51"/>
      <c r="BJ31" s="51" t="s">
        <v>1225</v>
      </c>
      <c r="BK31" s="51" t="s">
        <v>1226</v>
      </c>
      <c r="BL31" s="51">
        <v>40601</v>
      </c>
      <c r="BM31" s="77">
        <v>6124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80">
        <v>249</v>
      </c>
      <c r="CJ31" s="51"/>
    </row>
    <row r="32" spans="1:88" ht="45">
      <c r="A32" s="10">
        <v>31</v>
      </c>
      <c r="B32" s="119" t="s">
        <v>248</v>
      </c>
      <c r="C32" s="119">
        <v>46</v>
      </c>
      <c r="D32" s="11" t="s">
        <v>579</v>
      </c>
      <c r="E32" s="6" t="s">
        <v>956</v>
      </c>
      <c r="F32" s="11" t="s">
        <v>890</v>
      </c>
      <c r="G32" s="15" t="s">
        <v>946</v>
      </c>
      <c r="H32" s="9" t="s">
        <v>945</v>
      </c>
      <c r="I32" s="86">
        <v>36342</v>
      </c>
      <c r="J32" s="86">
        <v>36325</v>
      </c>
      <c r="K32" s="86">
        <v>36325</v>
      </c>
      <c r="L32" s="86">
        <v>36326</v>
      </c>
      <c r="M32" s="15" t="s">
        <v>368</v>
      </c>
      <c r="P32" s="27" t="s">
        <v>729</v>
      </c>
      <c r="Q32" s="6" t="s">
        <v>888</v>
      </c>
      <c r="R32" s="10">
        <v>18</v>
      </c>
      <c r="S32" s="14">
        <f t="shared" si="2"/>
        <v>1</v>
      </c>
      <c r="T32" s="14" t="b">
        <f t="shared" si="0"/>
        <v>0</v>
      </c>
      <c r="U32" s="5" t="s">
        <v>723</v>
      </c>
      <c r="V32" s="5" t="s">
        <v>724</v>
      </c>
      <c r="W32" s="25" t="s">
        <v>725</v>
      </c>
      <c r="X32" s="5" t="s">
        <v>705</v>
      </c>
      <c r="Y32" s="25" t="s">
        <v>726</v>
      </c>
      <c r="Z32" s="5" t="s">
        <v>728</v>
      </c>
      <c r="AA32" s="8" t="s">
        <v>903</v>
      </c>
      <c r="AB32" s="8" t="s">
        <v>903</v>
      </c>
      <c r="AC32" s="9" t="s">
        <v>903</v>
      </c>
      <c r="AE32" s="44" t="s">
        <v>890</v>
      </c>
      <c r="AG32" s="44" t="s">
        <v>906</v>
      </c>
      <c r="AH32" s="6" t="s">
        <v>1024</v>
      </c>
      <c r="AI32" s="31">
        <v>36342</v>
      </c>
      <c r="AK32" s="44" t="s">
        <v>1041</v>
      </c>
      <c r="AL32" s="65" t="s">
        <v>1072</v>
      </c>
      <c r="AM32" s="71"/>
      <c r="AN32" s="9">
        <v>31</v>
      </c>
      <c r="AO32" s="9">
        <v>46</v>
      </c>
      <c r="AP32" s="6" t="s">
        <v>956</v>
      </c>
      <c r="AQ32" s="9" t="s">
        <v>945</v>
      </c>
      <c r="AR32" s="11" t="s">
        <v>1110</v>
      </c>
      <c r="AS32" s="11"/>
      <c r="AV32" s="9" t="s">
        <v>1183</v>
      </c>
      <c r="AW32" s="9" t="s">
        <v>1186</v>
      </c>
      <c r="AY32" s="11" t="s">
        <v>962</v>
      </c>
      <c r="AZ32" s="11"/>
      <c r="BA32" s="11" t="s">
        <v>1071</v>
      </c>
      <c r="BB32" s="72" t="s">
        <v>1311</v>
      </c>
      <c r="BC32" s="72" t="s">
        <v>1310</v>
      </c>
      <c r="BD32" s="72" t="s">
        <v>87</v>
      </c>
      <c r="BE32" s="79" t="s">
        <v>1183</v>
      </c>
      <c r="BF32" s="79" t="s">
        <v>41</v>
      </c>
      <c r="BG32" s="51" t="s">
        <v>1258</v>
      </c>
      <c r="BH32" s="51" t="s">
        <v>1259</v>
      </c>
      <c r="BI32" s="51"/>
      <c r="BJ32" s="51" t="s">
        <v>1225</v>
      </c>
      <c r="BK32" s="51" t="s">
        <v>1226</v>
      </c>
      <c r="BL32" s="51">
        <v>40601</v>
      </c>
      <c r="BM32" s="77">
        <v>6124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76">
        <v>249</v>
      </c>
      <c r="CJ32" s="51"/>
    </row>
    <row r="33" spans="1:88" ht="56.25">
      <c r="A33" s="10">
        <v>31</v>
      </c>
      <c r="B33" s="119" t="s">
        <v>318</v>
      </c>
      <c r="C33" s="119">
        <v>46</v>
      </c>
      <c r="D33" s="11" t="s">
        <v>579</v>
      </c>
      <c r="E33" s="6" t="s">
        <v>313</v>
      </c>
      <c r="F33" s="11" t="s">
        <v>890</v>
      </c>
      <c r="G33" s="15" t="s">
        <v>946</v>
      </c>
      <c r="H33" s="9" t="s">
        <v>370</v>
      </c>
      <c r="I33" s="86">
        <v>36342</v>
      </c>
      <c r="J33" s="86">
        <v>36325</v>
      </c>
      <c r="K33" s="86">
        <v>36325</v>
      </c>
      <c r="L33" s="86">
        <v>36326</v>
      </c>
      <c r="P33" s="27" t="s">
        <v>729</v>
      </c>
      <c r="Q33" s="6" t="s">
        <v>888</v>
      </c>
      <c r="R33" s="10">
        <v>9</v>
      </c>
      <c r="S33" s="14">
        <f>IF(B33&lt;&gt;B17,1,0)</f>
        <v>1</v>
      </c>
      <c r="T33" s="14" t="b">
        <f>OR((RIGHT(H33,1))="0",(RIGHT(H33,1))="A")</f>
        <v>0</v>
      </c>
      <c r="U33" s="5" t="s">
        <v>723</v>
      </c>
      <c r="V33" s="5" t="s">
        <v>724</v>
      </c>
      <c r="W33" s="25" t="s">
        <v>725</v>
      </c>
      <c r="X33" s="5" t="s">
        <v>705</v>
      </c>
      <c r="Y33" s="25" t="s">
        <v>726</v>
      </c>
      <c r="Z33" s="5" t="s">
        <v>728</v>
      </c>
      <c r="AA33" s="8" t="s">
        <v>903</v>
      </c>
      <c r="AB33" s="8" t="s">
        <v>903</v>
      </c>
      <c r="AC33" s="9" t="s">
        <v>903</v>
      </c>
      <c r="AE33" s="44" t="s">
        <v>890</v>
      </c>
      <c r="AG33" s="44" t="s">
        <v>906</v>
      </c>
      <c r="AH33" s="6" t="s">
        <v>1024</v>
      </c>
      <c r="AI33" s="31">
        <v>36342</v>
      </c>
      <c r="AK33" s="44" t="s">
        <v>1041</v>
      </c>
      <c r="AL33" s="66" t="s">
        <v>1067</v>
      </c>
      <c r="AM33" s="72"/>
      <c r="AN33" s="9">
        <v>31</v>
      </c>
      <c r="AO33" s="9">
        <v>46</v>
      </c>
      <c r="AP33" s="6" t="s">
        <v>313</v>
      </c>
      <c r="AQ33" s="9"/>
      <c r="AR33" s="11" t="s">
        <v>1118</v>
      </c>
      <c r="AS33" s="11"/>
      <c r="AT33" s="9" t="s">
        <v>890</v>
      </c>
      <c r="AU33" s="9" t="s">
        <v>960</v>
      </c>
      <c r="AV33" s="9" t="s">
        <v>1183</v>
      </c>
      <c r="AW33" s="9" t="s">
        <v>1184</v>
      </c>
      <c r="AY33" s="11" t="s">
        <v>962</v>
      </c>
      <c r="AZ33" s="11"/>
      <c r="BA33" s="11" t="s">
        <v>1066</v>
      </c>
      <c r="BB33" s="72" t="s">
        <v>1311</v>
      </c>
      <c r="BC33" s="72" t="s">
        <v>1310</v>
      </c>
      <c r="BD33" s="72" t="s">
        <v>88</v>
      </c>
      <c r="BE33" s="79" t="s">
        <v>1183</v>
      </c>
      <c r="BF33" s="79" t="s">
        <v>42</v>
      </c>
      <c r="BG33" s="51" t="s">
        <v>1258</v>
      </c>
      <c r="BH33" s="51" t="s">
        <v>1259</v>
      </c>
      <c r="BI33" s="51"/>
      <c r="BJ33" s="51" t="s">
        <v>1225</v>
      </c>
      <c r="BK33" s="51" t="s">
        <v>1226</v>
      </c>
      <c r="BL33" s="51">
        <v>40601</v>
      </c>
      <c r="BM33" s="77">
        <v>6124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80">
        <v>249</v>
      </c>
      <c r="CJ33" s="51"/>
    </row>
    <row r="34" spans="1:88" ht="56.25">
      <c r="A34" s="10">
        <v>31</v>
      </c>
      <c r="B34" s="119" t="s">
        <v>319</v>
      </c>
      <c r="C34" s="119">
        <v>46</v>
      </c>
      <c r="D34" s="11" t="s">
        <v>579</v>
      </c>
      <c r="E34" s="6" t="s">
        <v>314</v>
      </c>
      <c r="F34" s="11" t="s">
        <v>890</v>
      </c>
      <c r="G34" s="15" t="s">
        <v>946</v>
      </c>
      <c r="H34" s="9" t="s">
        <v>371</v>
      </c>
      <c r="I34" s="86">
        <v>36342</v>
      </c>
      <c r="J34" s="86">
        <v>36325</v>
      </c>
      <c r="K34" s="86">
        <v>36325</v>
      </c>
      <c r="L34" s="86">
        <v>36326</v>
      </c>
      <c r="P34" s="27" t="s">
        <v>729</v>
      </c>
      <c r="Q34" s="6" t="s">
        <v>888</v>
      </c>
      <c r="R34" s="10">
        <v>10</v>
      </c>
      <c r="S34" s="14">
        <f>IF(B34&lt;&gt;B33,1,0)</f>
        <v>1</v>
      </c>
      <c r="T34" s="14" t="b">
        <f>OR((RIGHT(H34,1))="0",(RIGHT(H34,1))="A")</f>
        <v>0</v>
      </c>
      <c r="U34" s="5" t="s">
        <v>723</v>
      </c>
      <c r="V34" s="5" t="s">
        <v>724</v>
      </c>
      <c r="W34" s="25" t="s">
        <v>725</v>
      </c>
      <c r="X34" s="5" t="s">
        <v>705</v>
      </c>
      <c r="Y34" s="25" t="s">
        <v>726</v>
      </c>
      <c r="Z34" s="5" t="s">
        <v>728</v>
      </c>
      <c r="AA34" s="8" t="s">
        <v>903</v>
      </c>
      <c r="AB34" s="8" t="s">
        <v>903</v>
      </c>
      <c r="AC34" s="9" t="s">
        <v>903</v>
      </c>
      <c r="AE34" s="44" t="s">
        <v>890</v>
      </c>
      <c r="AG34" s="44" t="s">
        <v>906</v>
      </c>
      <c r="AH34" s="6" t="s">
        <v>1024</v>
      </c>
      <c r="AI34" s="31">
        <v>36342</v>
      </c>
      <c r="AK34" s="44" t="s">
        <v>1041</v>
      </c>
      <c r="AL34" s="66" t="s">
        <v>907</v>
      </c>
      <c r="AM34" s="72"/>
      <c r="AN34" s="9">
        <v>31</v>
      </c>
      <c r="AO34" s="9">
        <v>46</v>
      </c>
      <c r="AP34" s="6" t="s">
        <v>314</v>
      </c>
      <c r="AQ34" s="9"/>
      <c r="AR34" s="11" t="s">
        <v>1119</v>
      </c>
      <c r="AS34" s="11"/>
      <c r="AT34" s="9" t="s">
        <v>890</v>
      </c>
      <c r="AU34" s="9" t="s">
        <v>960</v>
      </c>
      <c r="AV34" s="9" t="s">
        <v>1183</v>
      </c>
      <c r="AW34" s="53" t="s">
        <v>1270</v>
      </c>
      <c r="AY34" s="11" t="s">
        <v>962</v>
      </c>
      <c r="AZ34" s="11"/>
      <c r="BA34" s="11" t="s">
        <v>923</v>
      </c>
      <c r="BB34" s="72" t="s">
        <v>1311</v>
      </c>
      <c r="BC34" s="72" t="s">
        <v>1310</v>
      </c>
      <c r="BD34" s="72" t="s">
        <v>65</v>
      </c>
      <c r="BE34" s="79" t="s">
        <v>1183</v>
      </c>
      <c r="BF34" s="107" t="s">
        <v>13</v>
      </c>
      <c r="BG34" s="51" t="s">
        <v>1258</v>
      </c>
      <c r="BH34" s="51" t="s">
        <v>1259</v>
      </c>
      <c r="BI34" s="51"/>
      <c r="BJ34" s="51" t="s">
        <v>1225</v>
      </c>
      <c r="BK34" s="51" t="s">
        <v>1226</v>
      </c>
      <c r="BL34" s="51">
        <v>40601</v>
      </c>
      <c r="BM34" s="77">
        <v>6124</v>
      </c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80">
        <v>249</v>
      </c>
      <c r="CJ34" s="51"/>
    </row>
    <row r="35" spans="1:88" ht="56.25">
      <c r="A35" s="10">
        <v>31</v>
      </c>
      <c r="B35" s="119" t="s">
        <v>320</v>
      </c>
      <c r="C35" s="119">
        <v>46</v>
      </c>
      <c r="D35" s="11" t="s">
        <v>579</v>
      </c>
      <c r="E35" s="6" t="s">
        <v>315</v>
      </c>
      <c r="F35" s="11" t="s">
        <v>564</v>
      </c>
      <c r="G35" s="15" t="s">
        <v>564</v>
      </c>
      <c r="H35" s="9" t="s">
        <v>564</v>
      </c>
      <c r="I35" s="86" t="s">
        <v>564</v>
      </c>
      <c r="J35" s="86" t="s">
        <v>564</v>
      </c>
      <c r="K35" s="86" t="s">
        <v>564</v>
      </c>
      <c r="L35" s="86" t="s">
        <v>564</v>
      </c>
      <c r="P35" s="27" t="s">
        <v>729</v>
      </c>
      <c r="Q35" s="6" t="s">
        <v>888</v>
      </c>
      <c r="R35" s="10">
        <v>11</v>
      </c>
      <c r="S35" s="14">
        <f>IF(B35&lt;&gt;B34,1,0)</f>
        <v>1</v>
      </c>
      <c r="T35" s="14" t="b">
        <f>OR((RIGHT(H35,1))="0",(RIGHT(H35,1))="A")</f>
        <v>0</v>
      </c>
      <c r="U35" s="5" t="s">
        <v>723</v>
      </c>
      <c r="V35" s="5" t="s">
        <v>724</v>
      </c>
      <c r="W35" s="25" t="s">
        <v>725</v>
      </c>
      <c r="X35" s="5" t="s">
        <v>705</v>
      </c>
      <c r="Y35" s="25" t="s">
        <v>726</v>
      </c>
      <c r="Z35" s="5" t="s">
        <v>728</v>
      </c>
      <c r="AA35" s="8" t="s">
        <v>903</v>
      </c>
      <c r="AB35" s="8" t="s">
        <v>903</v>
      </c>
      <c r="AC35" s="9" t="s">
        <v>903</v>
      </c>
      <c r="AE35" s="44" t="s">
        <v>890</v>
      </c>
      <c r="AG35" s="44" t="s">
        <v>906</v>
      </c>
      <c r="AH35" s="6" t="s">
        <v>1024</v>
      </c>
      <c r="AI35" s="31">
        <v>36342</v>
      </c>
      <c r="AK35" s="44" t="s">
        <v>1041</v>
      </c>
      <c r="AL35" s="66" t="s">
        <v>1069</v>
      </c>
      <c r="AM35" s="72"/>
      <c r="AN35" s="9">
        <v>31</v>
      </c>
      <c r="AO35" s="9">
        <v>46</v>
      </c>
      <c r="AP35" s="6" t="s">
        <v>315</v>
      </c>
      <c r="AQ35" s="9"/>
      <c r="AR35" s="11" t="s">
        <v>1120</v>
      </c>
      <c r="AS35" s="11"/>
      <c r="AT35" s="9" t="s">
        <v>890</v>
      </c>
      <c r="AU35" s="9" t="s">
        <v>960</v>
      </c>
      <c r="AV35" s="9" t="s">
        <v>1183</v>
      </c>
      <c r="AW35" s="9" t="s">
        <v>1187</v>
      </c>
      <c r="AY35" s="11" t="s">
        <v>962</v>
      </c>
      <c r="AZ35" s="11"/>
      <c r="BA35" s="11" t="s">
        <v>1068</v>
      </c>
      <c r="BB35" s="72" t="s">
        <v>1311</v>
      </c>
      <c r="BC35" s="72" t="s">
        <v>1310</v>
      </c>
      <c r="BD35" s="72" t="s">
        <v>94</v>
      </c>
      <c r="BE35" s="79" t="s">
        <v>1183</v>
      </c>
      <c r="BF35" s="79" t="s">
        <v>50</v>
      </c>
      <c r="BG35" s="51" t="s">
        <v>1258</v>
      </c>
      <c r="BH35" s="51" t="s">
        <v>1259</v>
      </c>
      <c r="BI35" s="51"/>
      <c r="BJ35" s="51" t="s">
        <v>1225</v>
      </c>
      <c r="BK35" s="51" t="s">
        <v>1226</v>
      </c>
      <c r="BL35" s="51">
        <v>40601</v>
      </c>
      <c r="BM35" s="77">
        <v>6124</v>
      </c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80">
        <v>249</v>
      </c>
      <c r="CJ35" s="51"/>
    </row>
    <row r="36" spans="1:88" ht="56.25">
      <c r="A36" s="10">
        <v>31</v>
      </c>
      <c r="B36" s="119" t="s">
        <v>321</v>
      </c>
      <c r="C36" s="119">
        <v>46</v>
      </c>
      <c r="D36" s="11" t="s">
        <v>579</v>
      </c>
      <c r="E36" s="6" t="s">
        <v>316</v>
      </c>
      <c r="F36" s="11" t="s">
        <v>890</v>
      </c>
      <c r="G36" s="15" t="s">
        <v>946</v>
      </c>
      <c r="H36" s="9" t="s">
        <v>372</v>
      </c>
      <c r="I36" s="86">
        <v>36342</v>
      </c>
      <c r="J36" s="86">
        <v>36325</v>
      </c>
      <c r="K36" s="86">
        <v>36325</v>
      </c>
      <c r="L36" s="86">
        <v>36326</v>
      </c>
      <c r="P36" s="27" t="s">
        <v>729</v>
      </c>
      <c r="Q36" s="6" t="s">
        <v>888</v>
      </c>
      <c r="R36" s="10">
        <v>12</v>
      </c>
      <c r="S36" s="14">
        <f>IF(B36&lt;&gt;B35,1,0)</f>
        <v>1</v>
      </c>
      <c r="T36" s="14" t="b">
        <f>OR((RIGHT(H36,1))="0",(RIGHT(H36,1))="A")</f>
        <v>0</v>
      </c>
      <c r="U36" s="5" t="s">
        <v>723</v>
      </c>
      <c r="V36" s="5" t="s">
        <v>724</v>
      </c>
      <c r="W36" s="25" t="s">
        <v>725</v>
      </c>
      <c r="X36" s="5" t="s">
        <v>705</v>
      </c>
      <c r="Y36" s="25" t="s">
        <v>726</v>
      </c>
      <c r="Z36" s="5" t="s">
        <v>728</v>
      </c>
      <c r="AA36" s="8" t="s">
        <v>903</v>
      </c>
      <c r="AB36" s="8" t="s">
        <v>903</v>
      </c>
      <c r="AC36" s="9" t="s">
        <v>903</v>
      </c>
      <c r="AE36" s="44" t="s">
        <v>890</v>
      </c>
      <c r="AG36" s="44" t="s">
        <v>906</v>
      </c>
      <c r="AH36" s="6" t="s">
        <v>1024</v>
      </c>
      <c r="AI36" s="31">
        <v>36342</v>
      </c>
      <c r="AK36" s="44" t="s">
        <v>1041</v>
      </c>
      <c r="AL36" s="66" t="s">
        <v>1121</v>
      </c>
      <c r="AM36" s="72"/>
      <c r="AN36" s="9">
        <v>31</v>
      </c>
      <c r="AO36" s="9">
        <v>46</v>
      </c>
      <c r="AP36" s="6" t="s">
        <v>316</v>
      </c>
      <c r="AQ36" s="9"/>
      <c r="AR36" s="11" t="s">
        <v>1122</v>
      </c>
      <c r="AS36" s="11"/>
      <c r="AT36" s="9" t="s">
        <v>890</v>
      </c>
      <c r="AU36" s="9" t="s">
        <v>960</v>
      </c>
      <c r="AV36" s="9" t="s">
        <v>1183</v>
      </c>
      <c r="AW36" s="9" t="s">
        <v>1185</v>
      </c>
      <c r="AY36" s="11" t="s">
        <v>962</v>
      </c>
      <c r="AZ36" s="11"/>
      <c r="BA36" s="11" t="s">
        <v>1070</v>
      </c>
      <c r="BB36" s="72" t="s">
        <v>1311</v>
      </c>
      <c r="BC36" s="72" t="s">
        <v>1310</v>
      </c>
      <c r="BD36" s="72" t="s">
        <v>99</v>
      </c>
      <c r="BE36" s="79" t="s">
        <v>1183</v>
      </c>
      <c r="BF36" s="79" t="s">
        <v>57</v>
      </c>
      <c r="BG36" s="51" t="s">
        <v>1258</v>
      </c>
      <c r="BH36" s="51" t="s">
        <v>1259</v>
      </c>
      <c r="BI36" s="51"/>
      <c r="BJ36" s="51" t="s">
        <v>1225</v>
      </c>
      <c r="BK36" s="51" t="s">
        <v>1226</v>
      </c>
      <c r="BL36" s="51">
        <v>40601</v>
      </c>
      <c r="BM36" s="77">
        <v>6124</v>
      </c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80">
        <v>249</v>
      </c>
      <c r="CJ36" s="51"/>
    </row>
    <row r="37" spans="1:88" ht="56.25">
      <c r="A37" s="10">
        <v>31</v>
      </c>
      <c r="B37" s="119" t="s">
        <v>322</v>
      </c>
      <c r="C37" s="119">
        <v>46</v>
      </c>
      <c r="D37" s="11" t="s">
        <v>579</v>
      </c>
      <c r="E37" s="6" t="s">
        <v>317</v>
      </c>
      <c r="F37" s="11" t="s">
        <v>890</v>
      </c>
      <c r="G37" s="15" t="s">
        <v>946</v>
      </c>
      <c r="H37" s="9" t="s">
        <v>373</v>
      </c>
      <c r="I37" s="86">
        <v>36342</v>
      </c>
      <c r="J37" s="86">
        <v>36325</v>
      </c>
      <c r="K37" s="86">
        <v>36325</v>
      </c>
      <c r="L37" s="86">
        <v>36326</v>
      </c>
      <c r="P37" s="27" t="s">
        <v>729</v>
      </c>
      <c r="Q37" s="6" t="s">
        <v>888</v>
      </c>
      <c r="R37" s="10">
        <v>13</v>
      </c>
      <c r="S37" s="14">
        <f>IF(B37&lt;&gt;B36,1,0)</f>
        <v>1</v>
      </c>
      <c r="T37" s="14" t="b">
        <f t="shared" si="0"/>
        <v>0</v>
      </c>
      <c r="U37" s="5" t="s">
        <v>723</v>
      </c>
      <c r="V37" s="5" t="s">
        <v>724</v>
      </c>
      <c r="W37" s="25" t="s">
        <v>725</v>
      </c>
      <c r="X37" s="5" t="s">
        <v>705</v>
      </c>
      <c r="Y37" s="25" t="s">
        <v>726</v>
      </c>
      <c r="Z37" s="5" t="s">
        <v>728</v>
      </c>
      <c r="AA37" s="8" t="s">
        <v>903</v>
      </c>
      <c r="AB37" s="8" t="s">
        <v>903</v>
      </c>
      <c r="AC37" s="9" t="s">
        <v>903</v>
      </c>
      <c r="AE37" s="44" t="s">
        <v>890</v>
      </c>
      <c r="AG37" s="44" t="s">
        <v>906</v>
      </c>
      <c r="AH37" s="6" t="s">
        <v>1024</v>
      </c>
      <c r="AI37" s="31">
        <v>36342</v>
      </c>
      <c r="AK37" s="44" t="s">
        <v>1041</v>
      </c>
      <c r="AL37" s="66" t="s">
        <v>1072</v>
      </c>
      <c r="AM37" s="72"/>
      <c r="AN37" s="9">
        <v>31</v>
      </c>
      <c r="AO37" s="9">
        <v>46</v>
      </c>
      <c r="AP37" s="6" t="s">
        <v>317</v>
      </c>
      <c r="AQ37" s="9"/>
      <c r="AR37" s="11" t="s">
        <v>1123</v>
      </c>
      <c r="AS37" s="11"/>
      <c r="AT37" s="9" t="s">
        <v>890</v>
      </c>
      <c r="AU37" s="9" t="s">
        <v>960</v>
      </c>
      <c r="AV37" s="9" t="s">
        <v>1183</v>
      </c>
      <c r="AW37" s="9" t="s">
        <v>1186</v>
      </c>
      <c r="AY37" s="11" t="s">
        <v>962</v>
      </c>
      <c r="AZ37" s="11"/>
      <c r="BA37" s="11" t="s">
        <v>1071</v>
      </c>
      <c r="BB37" s="72" t="s">
        <v>1311</v>
      </c>
      <c r="BC37" s="72" t="s">
        <v>1310</v>
      </c>
      <c r="BD37" s="72" t="s">
        <v>87</v>
      </c>
      <c r="BE37" s="79" t="s">
        <v>1183</v>
      </c>
      <c r="BF37" s="79" t="s">
        <v>40</v>
      </c>
      <c r="BG37" s="51" t="s">
        <v>1258</v>
      </c>
      <c r="BH37" s="51" t="s">
        <v>1259</v>
      </c>
      <c r="BI37" s="51"/>
      <c r="BJ37" s="51" t="s">
        <v>1225</v>
      </c>
      <c r="BK37" s="51" t="s">
        <v>1226</v>
      </c>
      <c r="BL37" s="51">
        <v>40601</v>
      </c>
      <c r="BM37" s="77">
        <v>6124</v>
      </c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80">
        <v>249</v>
      </c>
      <c r="CJ37" s="51"/>
    </row>
    <row r="38" spans="1:88" ht="67.5">
      <c r="A38" s="10">
        <v>31</v>
      </c>
      <c r="B38" s="119" t="s">
        <v>323</v>
      </c>
      <c r="C38" s="119">
        <v>46</v>
      </c>
      <c r="D38" s="11" t="s">
        <v>579</v>
      </c>
      <c r="E38" s="6" t="s">
        <v>333</v>
      </c>
      <c r="F38" s="11" t="s">
        <v>890</v>
      </c>
      <c r="G38" s="15" t="s">
        <v>946</v>
      </c>
      <c r="H38" s="9" t="s">
        <v>374</v>
      </c>
      <c r="I38" s="86">
        <v>36342</v>
      </c>
      <c r="J38" s="86">
        <v>36325</v>
      </c>
      <c r="K38" s="86">
        <v>36325</v>
      </c>
      <c r="L38" s="86">
        <v>36326</v>
      </c>
      <c r="P38" s="27" t="s">
        <v>729</v>
      </c>
      <c r="Q38" s="6" t="s">
        <v>888</v>
      </c>
      <c r="R38" s="10">
        <v>9</v>
      </c>
      <c r="S38" s="14">
        <f>IF(B38&lt;&gt;B22,1,0)</f>
        <v>1</v>
      </c>
      <c r="T38" s="14" t="b">
        <f>OR((RIGHT(H38,1))="0",(RIGHT(H38,1))="A")</f>
        <v>0</v>
      </c>
      <c r="U38" s="5" t="s">
        <v>723</v>
      </c>
      <c r="V38" s="5" t="s">
        <v>724</v>
      </c>
      <c r="W38" s="25" t="s">
        <v>725</v>
      </c>
      <c r="X38" s="5" t="s">
        <v>705</v>
      </c>
      <c r="Y38" s="25" t="s">
        <v>726</v>
      </c>
      <c r="Z38" s="5" t="s">
        <v>728</v>
      </c>
      <c r="AA38" s="8" t="s">
        <v>903</v>
      </c>
      <c r="AB38" s="8" t="s">
        <v>903</v>
      </c>
      <c r="AC38" s="9" t="s">
        <v>903</v>
      </c>
      <c r="AE38" s="44" t="s">
        <v>890</v>
      </c>
      <c r="AG38" s="44" t="s">
        <v>906</v>
      </c>
      <c r="AH38" s="6" t="s">
        <v>1024</v>
      </c>
      <c r="AI38" s="31">
        <v>36342</v>
      </c>
      <c r="AK38" s="44" t="s">
        <v>1041</v>
      </c>
      <c r="AL38" s="66" t="s">
        <v>1067</v>
      </c>
      <c r="AM38" s="72"/>
      <c r="AN38" s="9">
        <v>31</v>
      </c>
      <c r="AO38" s="9">
        <v>46</v>
      </c>
      <c r="AP38" s="6" t="s">
        <v>333</v>
      </c>
      <c r="AQ38" s="9"/>
      <c r="AR38" s="11" t="s">
        <v>1118</v>
      </c>
      <c r="AS38" s="11"/>
      <c r="AT38" s="9" t="s">
        <v>890</v>
      </c>
      <c r="AU38" s="9" t="s">
        <v>960</v>
      </c>
      <c r="AV38" s="9" t="s">
        <v>1183</v>
      </c>
      <c r="AW38" s="9" t="s">
        <v>1184</v>
      </c>
      <c r="AY38" s="11" t="s">
        <v>962</v>
      </c>
      <c r="AZ38" s="11"/>
      <c r="BA38" s="11" t="s">
        <v>1066</v>
      </c>
      <c r="BB38" s="72" t="s">
        <v>1311</v>
      </c>
      <c r="BC38" s="72" t="s">
        <v>1310</v>
      </c>
      <c r="BD38" s="72" t="s">
        <v>88</v>
      </c>
      <c r="BE38" s="79" t="s">
        <v>1183</v>
      </c>
      <c r="BF38" s="79" t="s">
        <v>42</v>
      </c>
      <c r="BG38" s="51" t="s">
        <v>1258</v>
      </c>
      <c r="BH38" s="51" t="s">
        <v>1259</v>
      </c>
      <c r="BI38" s="51"/>
      <c r="BJ38" s="51" t="s">
        <v>1225</v>
      </c>
      <c r="BK38" s="51" t="s">
        <v>1226</v>
      </c>
      <c r="BL38" s="51">
        <v>40601</v>
      </c>
      <c r="BM38" s="77">
        <v>6124</v>
      </c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80">
        <v>249</v>
      </c>
      <c r="CJ38" s="51"/>
    </row>
    <row r="39" spans="1:88" ht="67.5">
      <c r="A39" s="10">
        <v>31</v>
      </c>
      <c r="B39" s="119" t="s">
        <v>324</v>
      </c>
      <c r="C39" s="119">
        <v>46</v>
      </c>
      <c r="D39" s="11" t="s">
        <v>579</v>
      </c>
      <c r="E39" s="6" t="s">
        <v>335</v>
      </c>
      <c r="F39" s="11" t="s">
        <v>890</v>
      </c>
      <c r="G39" s="15" t="s">
        <v>946</v>
      </c>
      <c r="H39" s="9" t="s">
        <v>375</v>
      </c>
      <c r="I39" s="86">
        <v>36342</v>
      </c>
      <c r="J39" s="86">
        <v>36325</v>
      </c>
      <c r="K39" s="86">
        <v>36325</v>
      </c>
      <c r="L39" s="86">
        <v>36326</v>
      </c>
      <c r="P39" s="27" t="s">
        <v>729</v>
      </c>
      <c r="Q39" s="6" t="s">
        <v>888</v>
      </c>
      <c r="R39" s="10">
        <v>10</v>
      </c>
      <c r="S39" s="14">
        <f>IF(B39&lt;&gt;B38,1,0)</f>
        <v>1</v>
      </c>
      <c r="T39" s="14" t="b">
        <f t="shared" si="0"/>
        <v>0</v>
      </c>
      <c r="U39" s="5" t="s">
        <v>723</v>
      </c>
      <c r="V39" s="5" t="s">
        <v>724</v>
      </c>
      <c r="W39" s="25" t="s">
        <v>725</v>
      </c>
      <c r="X39" s="5" t="s">
        <v>705</v>
      </c>
      <c r="Y39" s="25" t="s">
        <v>726</v>
      </c>
      <c r="Z39" s="5" t="s">
        <v>728</v>
      </c>
      <c r="AA39" s="8" t="s">
        <v>903</v>
      </c>
      <c r="AB39" s="8" t="s">
        <v>903</v>
      </c>
      <c r="AC39" s="9" t="s">
        <v>903</v>
      </c>
      <c r="AE39" s="44" t="s">
        <v>890</v>
      </c>
      <c r="AG39" s="44" t="s">
        <v>906</v>
      </c>
      <c r="AH39" s="6" t="s">
        <v>1024</v>
      </c>
      <c r="AI39" s="31">
        <v>36342</v>
      </c>
      <c r="AK39" s="44" t="s">
        <v>1041</v>
      </c>
      <c r="AL39" s="66" t="s">
        <v>907</v>
      </c>
      <c r="AM39" s="72"/>
      <c r="AN39" s="9">
        <v>31</v>
      </c>
      <c r="AO39" s="9">
        <v>46</v>
      </c>
      <c r="AP39" s="6" t="s">
        <v>335</v>
      </c>
      <c r="AQ39" s="9"/>
      <c r="AR39" s="11" t="s">
        <v>1119</v>
      </c>
      <c r="AS39" s="11"/>
      <c r="AT39" s="9" t="s">
        <v>890</v>
      </c>
      <c r="AU39" s="9" t="s">
        <v>960</v>
      </c>
      <c r="AV39" s="9" t="s">
        <v>1183</v>
      </c>
      <c r="AW39" s="53" t="s">
        <v>1270</v>
      </c>
      <c r="AY39" s="11" t="s">
        <v>962</v>
      </c>
      <c r="AZ39" s="11"/>
      <c r="BA39" s="11" t="s">
        <v>923</v>
      </c>
      <c r="BB39" s="72" t="s">
        <v>1311</v>
      </c>
      <c r="BC39" s="72" t="s">
        <v>1310</v>
      </c>
      <c r="BD39" s="72" t="s">
        <v>65</v>
      </c>
      <c r="BE39" s="79" t="s">
        <v>1183</v>
      </c>
      <c r="BF39" s="107" t="s">
        <v>13</v>
      </c>
      <c r="BG39" s="51" t="s">
        <v>1258</v>
      </c>
      <c r="BH39" s="51" t="s">
        <v>1259</v>
      </c>
      <c r="BI39" s="51"/>
      <c r="BJ39" s="51" t="s">
        <v>1225</v>
      </c>
      <c r="BK39" s="51" t="s">
        <v>1226</v>
      </c>
      <c r="BL39" s="51">
        <v>40601</v>
      </c>
      <c r="BM39" s="77">
        <v>6124</v>
      </c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80">
        <v>249</v>
      </c>
      <c r="CJ39" s="51"/>
    </row>
    <row r="40" spans="1:88" ht="67.5">
      <c r="A40" s="10">
        <v>31</v>
      </c>
      <c r="B40" s="119" t="s">
        <v>325</v>
      </c>
      <c r="C40" s="119">
        <v>46</v>
      </c>
      <c r="D40" s="11" t="s">
        <v>579</v>
      </c>
      <c r="E40" s="6" t="s">
        <v>336</v>
      </c>
      <c r="F40" s="11" t="s">
        <v>890</v>
      </c>
      <c r="G40" s="15" t="s">
        <v>946</v>
      </c>
      <c r="H40" s="9" t="s">
        <v>376</v>
      </c>
      <c r="I40" s="86">
        <v>36342</v>
      </c>
      <c r="J40" s="86">
        <v>36325</v>
      </c>
      <c r="K40" s="86">
        <v>36325</v>
      </c>
      <c r="L40" s="86">
        <v>36326</v>
      </c>
      <c r="P40" s="27" t="s">
        <v>729</v>
      </c>
      <c r="Q40" s="6" t="s">
        <v>888</v>
      </c>
      <c r="R40" s="10">
        <v>11</v>
      </c>
      <c r="S40" s="14">
        <f>IF(B40&lt;&gt;B39,1,0)</f>
        <v>1</v>
      </c>
      <c r="T40" s="14" t="b">
        <f t="shared" si="0"/>
        <v>0</v>
      </c>
      <c r="U40" s="5" t="s">
        <v>723</v>
      </c>
      <c r="V40" s="5" t="s">
        <v>724</v>
      </c>
      <c r="W40" s="25" t="s">
        <v>725</v>
      </c>
      <c r="X40" s="5" t="s">
        <v>705</v>
      </c>
      <c r="Y40" s="25" t="s">
        <v>726</v>
      </c>
      <c r="Z40" s="5" t="s">
        <v>728</v>
      </c>
      <c r="AA40" s="8" t="s">
        <v>903</v>
      </c>
      <c r="AB40" s="8" t="s">
        <v>903</v>
      </c>
      <c r="AC40" s="9" t="s">
        <v>903</v>
      </c>
      <c r="AE40" s="44" t="s">
        <v>890</v>
      </c>
      <c r="AG40" s="44" t="s">
        <v>906</v>
      </c>
      <c r="AH40" s="6" t="s">
        <v>1024</v>
      </c>
      <c r="AI40" s="31">
        <v>36342</v>
      </c>
      <c r="AK40" s="44" t="s">
        <v>1041</v>
      </c>
      <c r="AL40" s="66" t="s">
        <v>1069</v>
      </c>
      <c r="AM40" s="72"/>
      <c r="AN40" s="9">
        <v>31</v>
      </c>
      <c r="AO40" s="9">
        <v>46</v>
      </c>
      <c r="AP40" s="6" t="s">
        <v>336</v>
      </c>
      <c r="AQ40" s="9"/>
      <c r="AR40" s="11" t="s">
        <v>1120</v>
      </c>
      <c r="AS40" s="11"/>
      <c r="AT40" s="9" t="s">
        <v>890</v>
      </c>
      <c r="AU40" s="9" t="s">
        <v>960</v>
      </c>
      <c r="AV40" s="9" t="s">
        <v>1183</v>
      </c>
      <c r="AW40" s="9" t="s">
        <v>1187</v>
      </c>
      <c r="AY40" s="11" t="s">
        <v>962</v>
      </c>
      <c r="AZ40" s="11"/>
      <c r="BA40" s="11" t="s">
        <v>1068</v>
      </c>
      <c r="BB40" s="72" t="s">
        <v>1311</v>
      </c>
      <c r="BC40" s="72" t="s">
        <v>1310</v>
      </c>
      <c r="BD40" s="72" t="s">
        <v>94</v>
      </c>
      <c r="BE40" s="79" t="s">
        <v>1183</v>
      </c>
      <c r="BF40" s="79" t="s">
        <v>50</v>
      </c>
      <c r="BG40" s="51" t="s">
        <v>1258</v>
      </c>
      <c r="BH40" s="51" t="s">
        <v>1259</v>
      </c>
      <c r="BI40" s="51"/>
      <c r="BJ40" s="51" t="s">
        <v>1225</v>
      </c>
      <c r="BK40" s="51" t="s">
        <v>1226</v>
      </c>
      <c r="BL40" s="51">
        <v>40601</v>
      </c>
      <c r="BM40" s="77">
        <v>6124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80">
        <v>249</v>
      </c>
      <c r="CJ40" s="51"/>
    </row>
    <row r="41" spans="1:88" ht="67.5">
      <c r="A41" s="10">
        <v>31</v>
      </c>
      <c r="B41" s="119" t="s">
        <v>326</v>
      </c>
      <c r="C41" s="119">
        <v>46</v>
      </c>
      <c r="D41" s="11" t="s">
        <v>579</v>
      </c>
      <c r="E41" s="6" t="s">
        <v>337</v>
      </c>
      <c r="F41" s="11" t="s">
        <v>890</v>
      </c>
      <c r="G41" s="15" t="s">
        <v>946</v>
      </c>
      <c r="H41" s="9" t="s">
        <v>377</v>
      </c>
      <c r="I41" s="86">
        <v>36342</v>
      </c>
      <c r="J41" s="86">
        <v>36325</v>
      </c>
      <c r="K41" s="86">
        <v>36325</v>
      </c>
      <c r="L41" s="86">
        <v>36326</v>
      </c>
      <c r="P41" s="27" t="s">
        <v>729</v>
      </c>
      <c r="Q41" s="6" t="s">
        <v>888</v>
      </c>
      <c r="R41" s="10">
        <v>12</v>
      </c>
      <c r="S41" s="14">
        <f>IF(B41&lt;&gt;B40,1,0)</f>
        <v>1</v>
      </c>
      <c r="T41" s="14" t="b">
        <f t="shared" si="0"/>
        <v>0</v>
      </c>
      <c r="U41" s="5" t="s">
        <v>723</v>
      </c>
      <c r="V41" s="5" t="s">
        <v>724</v>
      </c>
      <c r="W41" s="25" t="s">
        <v>725</v>
      </c>
      <c r="X41" s="5" t="s">
        <v>705</v>
      </c>
      <c r="Y41" s="25" t="s">
        <v>726</v>
      </c>
      <c r="Z41" s="5" t="s">
        <v>728</v>
      </c>
      <c r="AA41" s="8" t="s">
        <v>903</v>
      </c>
      <c r="AB41" s="8" t="s">
        <v>903</v>
      </c>
      <c r="AC41" s="9" t="s">
        <v>903</v>
      </c>
      <c r="AE41" s="44" t="s">
        <v>890</v>
      </c>
      <c r="AG41" s="44" t="s">
        <v>906</v>
      </c>
      <c r="AH41" s="6" t="s">
        <v>1024</v>
      </c>
      <c r="AI41" s="31">
        <v>36342</v>
      </c>
      <c r="AK41" s="44" t="s">
        <v>1041</v>
      </c>
      <c r="AL41" s="66" t="s">
        <v>1121</v>
      </c>
      <c r="AM41" s="72"/>
      <c r="AN41" s="9">
        <v>31</v>
      </c>
      <c r="AO41" s="9">
        <v>46</v>
      </c>
      <c r="AP41" s="6" t="s">
        <v>337</v>
      </c>
      <c r="AQ41" s="9"/>
      <c r="AR41" s="11" t="s">
        <v>1122</v>
      </c>
      <c r="AS41" s="11"/>
      <c r="AT41" s="9" t="s">
        <v>890</v>
      </c>
      <c r="AU41" s="9" t="s">
        <v>960</v>
      </c>
      <c r="AV41" s="9" t="s">
        <v>1183</v>
      </c>
      <c r="AW41" s="9" t="s">
        <v>1185</v>
      </c>
      <c r="AY41" s="11" t="s">
        <v>962</v>
      </c>
      <c r="AZ41" s="11"/>
      <c r="BA41" s="11" t="s">
        <v>1070</v>
      </c>
      <c r="BB41" s="72" t="s">
        <v>1311</v>
      </c>
      <c r="BC41" s="72" t="s">
        <v>1310</v>
      </c>
      <c r="BD41" s="72" t="s">
        <v>99</v>
      </c>
      <c r="BE41" s="79" t="s">
        <v>1183</v>
      </c>
      <c r="BF41" s="79" t="s">
        <v>57</v>
      </c>
      <c r="BG41" s="51" t="s">
        <v>1258</v>
      </c>
      <c r="BH41" s="51" t="s">
        <v>1259</v>
      </c>
      <c r="BI41" s="51"/>
      <c r="BJ41" s="51" t="s">
        <v>1225</v>
      </c>
      <c r="BK41" s="51" t="s">
        <v>1226</v>
      </c>
      <c r="BL41" s="51">
        <v>40601</v>
      </c>
      <c r="BM41" s="77">
        <v>6124</v>
      </c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80">
        <v>249</v>
      </c>
      <c r="CJ41" s="51"/>
    </row>
    <row r="42" spans="1:88" ht="67.5">
      <c r="A42" s="10">
        <v>31</v>
      </c>
      <c r="B42" s="119" t="s">
        <v>327</v>
      </c>
      <c r="C42" s="119">
        <v>46</v>
      </c>
      <c r="D42" s="11" t="s">
        <v>579</v>
      </c>
      <c r="E42" s="6" t="s">
        <v>338</v>
      </c>
      <c r="F42" s="11" t="s">
        <v>890</v>
      </c>
      <c r="G42" s="15" t="s">
        <v>946</v>
      </c>
      <c r="H42" s="9" t="s">
        <v>378</v>
      </c>
      <c r="I42" s="86">
        <v>36342</v>
      </c>
      <c r="J42" s="86">
        <v>36325</v>
      </c>
      <c r="K42" s="86">
        <v>36325</v>
      </c>
      <c r="L42" s="86">
        <v>36326</v>
      </c>
      <c r="P42" s="27" t="s">
        <v>729</v>
      </c>
      <c r="Q42" s="6" t="s">
        <v>888</v>
      </c>
      <c r="R42" s="10">
        <v>13</v>
      </c>
      <c r="S42" s="14">
        <f>IF(B42&lt;&gt;B41,1,0)</f>
        <v>1</v>
      </c>
      <c r="T42" s="14" t="b">
        <f t="shared" si="0"/>
        <v>0</v>
      </c>
      <c r="U42" s="5" t="s">
        <v>723</v>
      </c>
      <c r="V42" s="5" t="s">
        <v>724</v>
      </c>
      <c r="W42" s="25" t="s">
        <v>725</v>
      </c>
      <c r="X42" s="5" t="s">
        <v>705</v>
      </c>
      <c r="Y42" s="25" t="s">
        <v>726</v>
      </c>
      <c r="Z42" s="5" t="s">
        <v>728</v>
      </c>
      <c r="AA42" s="8" t="s">
        <v>903</v>
      </c>
      <c r="AB42" s="8" t="s">
        <v>903</v>
      </c>
      <c r="AC42" s="9" t="s">
        <v>903</v>
      </c>
      <c r="AE42" s="44" t="s">
        <v>890</v>
      </c>
      <c r="AG42" s="44" t="s">
        <v>906</v>
      </c>
      <c r="AH42" s="6" t="s">
        <v>1024</v>
      </c>
      <c r="AI42" s="31">
        <v>36342</v>
      </c>
      <c r="AK42" s="44" t="s">
        <v>1041</v>
      </c>
      <c r="AL42" s="66" t="s">
        <v>1072</v>
      </c>
      <c r="AM42" s="72"/>
      <c r="AN42" s="9">
        <v>31</v>
      </c>
      <c r="AO42" s="9">
        <v>46</v>
      </c>
      <c r="AP42" s="6" t="s">
        <v>338</v>
      </c>
      <c r="AQ42" s="9"/>
      <c r="AR42" s="11" t="s">
        <v>1123</v>
      </c>
      <c r="AS42" s="11"/>
      <c r="AT42" s="9" t="s">
        <v>890</v>
      </c>
      <c r="AU42" s="9" t="s">
        <v>960</v>
      </c>
      <c r="AV42" s="9" t="s">
        <v>1183</v>
      </c>
      <c r="AW42" s="9" t="s">
        <v>1186</v>
      </c>
      <c r="AY42" s="11" t="s">
        <v>962</v>
      </c>
      <c r="AZ42" s="11"/>
      <c r="BA42" s="11" t="s">
        <v>1071</v>
      </c>
      <c r="BB42" s="72" t="s">
        <v>1311</v>
      </c>
      <c r="BC42" s="72" t="s">
        <v>1310</v>
      </c>
      <c r="BD42" s="72" t="s">
        <v>87</v>
      </c>
      <c r="BE42" s="79" t="s">
        <v>1183</v>
      </c>
      <c r="BF42" s="79" t="s">
        <v>40</v>
      </c>
      <c r="BG42" s="51" t="s">
        <v>1258</v>
      </c>
      <c r="BH42" s="51" t="s">
        <v>1259</v>
      </c>
      <c r="BI42" s="51"/>
      <c r="BJ42" s="51" t="s">
        <v>1225</v>
      </c>
      <c r="BK42" s="51" t="s">
        <v>1226</v>
      </c>
      <c r="BL42" s="51">
        <v>40601</v>
      </c>
      <c r="BM42" s="77">
        <v>6124</v>
      </c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80">
        <v>249</v>
      </c>
      <c r="CJ42" s="51"/>
    </row>
    <row r="43" spans="1:88" ht="67.5">
      <c r="A43" s="10">
        <v>31</v>
      </c>
      <c r="B43" s="119" t="s">
        <v>328</v>
      </c>
      <c r="C43" s="119">
        <v>46</v>
      </c>
      <c r="D43" s="11" t="s">
        <v>579</v>
      </c>
      <c r="E43" s="6" t="s">
        <v>339</v>
      </c>
      <c r="F43" s="11" t="s">
        <v>890</v>
      </c>
      <c r="G43" s="15" t="s">
        <v>946</v>
      </c>
      <c r="H43" s="9" t="s">
        <v>380</v>
      </c>
      <c r="I43" s="86">
        <v>36342</v>
      </c>
      <c r="J43" s="86">
        <v>36325</v>
      </c>
      <c r="K43" s="86">
        <v>36325</v>
      </c>
      <c r="L43" s="86">
        <v>36326</v>
      </c>
      <c r="P43" s="27" t="s">
        <v>729</v>
      </c>
      <c r="Q43" s="6" t="s">
        <v>888</v>
      </c>
      <c r="R43" s="10">
        <v>9</v>
      </c>
      <c r="S43" s="14">
        <f>IF(B43&lt;&gt;B27,1,0)</f>
        <v>1</v>
      </c>
      <c r="T43" s="14" t="b">
        <f>OR((RIGHT(H43,1))="0",(RIGHT(H43,1))="A")</f>
        <v>0</v>
      </c>
      <c r="U43" s="5" t="s">
        <v>723</v>
      </c>
      <c r="V43" s="5" t="s">
        <v>724</v>
      </c>
      <c r="W43" s="25" t="s">
        <v>725</v>
      </c>
      <c r="X43" s="5" t="s">
        <v>705</v>
      </c>
      <c r="Y43" s="25" t="s">
        <v>726</v>
      </c>
      <c r="Z43" s="5" t="s">
        <v>728</v>
      </c>
      <c r="AA43" s="8" t="s">
        <v>903</v>
      </c>
      <c r="AB43" s="8" t="s">
        <v>903</v>
      </c>
      <c r="AC43" s="9" t="s">
        <v>903</v>
      </c>
      <c r="AE43" s="44" t="s">
        <v>890</v>
      </c>
      <c r="AG43" s="44" t="s">
        <v>906</v>
      </c>
      <c r="AH43" s="6" t="s">
        <v>1024</v>
      </c>
      <c r="AI43" s="31">
        <v>36342</v>
      </c>
      <c r="AK43" s="44" t="s">
        <v>1041</v>
      </c>
      <c r="AL43" s="66" t="s">
        <v>1067</v>
      </c>
      <c r="AM43" s="72"/>
      <c r="AN43" s="9">
        <v>31</v>
      </c>
      <c r="AO43" s="9">
        <v>46</v>
      </c>
      <c r="AP43" s="6" t="s">
        <v>339</v>
      </c>
      <c r="AQ43" s="9"/>
      <c r="AR43" s="11" t="s">
        <v>1118</v>
      </c>
      <c r="AS43" s="11"/>
      <c r="AT43" s="9" t="s">
        <v>890</v>
      </c>
      <c r="AU43" s="9" t="s">
        <v>960</v>
      </c>
      <c r="AV43" s="9" t="s">
        <v>1183</v>
      </c>
      <c r="AW43" s="9" t="s">
        <v>1184</v>
      </c>
      <c r="AY43" s="11" t="s">
        <v>962</v>
      </c>
      <c r="AZ43" s="11"/>
      <c r="BA43" s="11" t="s">
        <v>1066</v>
      </c>
      <c r="BB43" s="72" t="s">
        <v>1311</v>
      </c>
      <c r="BC43" s="72" t="s">
        <v>1310</v>
      </c>
      <c r="BD43" s="72" t="s">
        <v>88</v>
      </c>
      <c r="BE43" s="79" t="s">
        <v>1183</v>
      </c>
      <c r="BF43" s="79" t="s">
        <v>42</v>
      </c>
      <c r="BG43" s="51" t="s">
        <v>1258</v>
      </c>
      <c r="BH43" s="51" t="s">
        <v>1259</v>
      </c>
      <c r="BI43" s="51"/>
      <c r="BJ43" s="51" t="s">
        <v>1225</v>
      </c>
      <c r="BK43" s="51" t="s">
        <v>1226</v>
      </c>
      <c r="BL43" s="51">
        <v>40601</v>
      </c>
      <c r="BM43" s="77">
        <v>6124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80">
        <v>249</v>
      </c>
      <c r="CJ43" s="51"/>
    </row>
    <row r="44" spans="1:88" ht="67.5">
      <c r="A44" s="10">
        <v>31</v>
      </c>
      <c r="B44" s="119" t="s">
        <v>329</v>
      </c>
      <c r="C44" s="119">
        <v>46</v>
      </c>
      <c r="D44" s="11" t="s">
        <v>579</v>
      </c>
      <c r="E44" s="6" t="s">
        <v>340</v>
      </c>
      <c r="F44" s="11" t="s">
        <v>890</v>
      </c>
      <c r="G44" s="15" t="s">
        <v>946</v>
      </c>
      <c r="H44" s="9" t="s">
        <v>379</v>
      </c>
      <c r="I44" s="86">
        <v>36342</v>
      </c>
      <c r="J44" s="86">
        <v>36325</v>
      </c>
      <c r="K44" s="86">
        <v>36325</v>
      </c>
      <c r="L44" s="86">
        <v>36326</v>
      </c>
      <c r="P44" s="27" t="s">
        <v>729</v>
      </c>
      <c r="Q44" s="6" t="s">
        <v>888</v>
      </c>
      <c r="R44" s="10">
        <v>10</v>
      </c>
      <c r="S44" s="14">
        <f aca="true" t="shared" si="3" ref="S44:S50">IF(B44&lt;&gt;B43,1,0)</f>
        <v>1</v>
      </c>
      <c r="T44" s="14" t="b">
        <f t="shared" si="0"/>
        <v>0</v>
      </c>
      <c r="U44" s="5" t="s">
        <v>723</v>
      </c>
      <c r="V44" s="5" t="s">
        <v>724</v>
      </c>
      <c r="W44" s="25" t="s">
        <v>725</v>
      </c>
      <c r="X44" s="5" t="s">
        <v>705</v>
      </c>
      <c r="Y44" s="25" t="s">
        <v>726</v>
      </c>
      <c r="Z44" s="5" t="s">
        <v>728</v>
      </c>
      <c r="AA44" s="8" t="s">
        <v>903</v>
      </c>
      <c r="AB44" s="8" t="s">
        <v>903</v>
      </c>
      <c r="AC44" s="9" t="s">
        <v>903</v>
      </c>
      <c r="AE44" s="44" t="s">
        <v>890</v>
      </c>
      <c r="AG44" s="44" t="s">
        <v>906</v>
      </c>
      <c r="AH44" s="6" t="s">
        <v>1024</v>
      </c>
      <c r="AI44" s="31">
        <v>36342</v>
      </c>
      <c r="AK44" s="44" t="s">
        <v>1041</v>
      </c>
      <c r="AL44" s="66" t="s">
        <v>907</v>
      </c>
      <c r="AM44" s="72"/>
      <c r="AN44" s="9">
        <v>31</v>
      </c>
      <c r="AO44" s="9">
        <v>46</v>
      </c>
      <c r="AP44" s="6" t="s">
        <v>340</v>
      </c>
      <c r="AQ44" s="9"/>
      <c r="AR44" s="11" t="s">
        <v>1119</v>
      </c>
      <c r="AS44" s="11"/>
      <c r="AT44" s="9" t="s">
        <v>890</v>
      </c>
      <c r="AU44" s="9" t="s">
        <v>960</v>
      </c>
      <c r="AV44" s="9" t="s">
        <v>1183</v>
      </c>
      <c r="AW44" s="53" t="s">
        <v>1270</v>
      </c>
      <c r="AY44" s="11" t="s">
        <v>962</v>
      </c>
      <c r="AZ44" s="11"/>
      <c r="BA44" s="11" t="s">
        <v>923</v>
      </c>
      <c r="BB44" s="72" t="s">
        <v>1311</v>
      </c>
      <c r="BC44" s="72" t="s">
        <v>1310</v>
      </c>
      <c r="BD44" s="72" t="s">
        <v>65</v>
      </c>
      <c r="BE44" s="79" t="s">
        <v>1183</v>
      </c>
      <c r="BF44" s="107" t="s">
        <v>13</v>
      </c>
      <c r="BG44" s="51" t="s">
        <v>1258</v>
      </c>
      <c r="BH44" s="51" t="s">
        <v>1259</v>
      </c>
      <c r="BI44" s="51"/>
      <c r="BJ44" s="51" t="s">
        <v>1225</v>
      </c>
      <c r="BK44" s="51" t="s">
        <v>1226</v>
      </c>
      <c r="BL44" s="51">
        <v>40601</v>
      </c>
      <c r="BM44" s="77">
        <v>6124</v>
      </c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80">
        <v>249</v>
      </c>
      <c r="CJ44" s="51"/>
    </row>
    <row r="45" spans="1:88" ht="67.5">
      <c r="A45" s="10">
        <v>31</v>
      </c>
      <c r="B45" s="119" t="s">
        <v>330</v>
      </c>
      <c r="C45" s="119">
        <v>46</v>
      </c>
      <c r="D45" s="11" t="s">
        <v>579</v>
      </c>
      <c r="E45" s="6" t="s">
        <v>341</v>
      </c>
      <c r="F45" s="11" t="s">
        <v>381</v>
      </c>
      <c r="G45" s="15" t="s">
        <v>564</v>
      </c>
      <c r="H45" s="9" t="s">
        <v>564</v>
      </c>
      <c r="I45" s="86">
        <v>36342</v>
      </c>
      <c r="J45" s="86" t="s">
        <v>564</v>
      </c>
      <c r="K45" s="86" t="s">
        <v>564</v>
      </c>
      <c r="L45" s="86" t="s">
        <v>564</v>
      </c>
      <c r="M45" s="15" t="s">
        <v>1307</v>
      </c>
      <c r="P45" s="27" t="s">
        <v>729</v>
      </c>
      <c r="Q45" s="6" t="s">
        <v>888</v>
      </c>
      <c r="R45" s="10">
        <v>11</v>
      </c>
      <c r="S45" s="14">
        <f t="shared" si="3"/>
        <v>1</v>
      </c>
      <c r="T45" s="14" t="b">
        <f t="shared" si="0"/>
        <v>0</v>
      </c>
      <c r="U45" s="5" t="s">
        <v>723</v>
      </c>
      <c r="V45" s="5" t="s">
        <v>724</v>
      </c>
      <c r="W45" s="25" t="s">
        <v>725</v>
      </c>
      <c r="X45" s="5" t="s">
        <v>705</v>
      </c>
      <c r="Y45" s="25" t="s">
        <v>726</v>
      </c>
      <c r="Z45" s="5" t="s">
        <v>728</v>
      </c>
      <c r="AA45" s="8" t="s">
        <v>903</v>
      </c>
      <c r="AB45" s="8" t="s">
        <v>903</v>
      </c>
      <c r="AC45" s="9" t="s">
        <v>903</v>
      </c>
      <c r="AE45" s="44" t="s">
        <v>890</v>
      </c>
      <c r="AG45" s="44" t="s">
        <v>906</v>
      </c>
      <c r="AH45" s="6" t="s">
        <v>1024</v>
      </c>
      <c r="AI45" s="31">
        <v>36342</v>
      </c>
      <c r="AK45" s="44" t="s">
        <v>1041</v>
      </c>
      <c r="AL45" s="66" t="s">
        <v>1069</v>
      </c>
      <c r="AM45" s="72"/>
      <c r="AN45" s="9">
        <v>31</v>
      </c>
      <c r="AO45" s="9">
        <v>46</v>
      </c>
      <c r="AP45" s="6" t="s">
        <v>341</v>
      </c>
      <c r="AQ45" s="9"/>
      <c r="AR45" s="11" t="s">
        <v>1120</v>
      </c>
      <c r="AS45" s="11"/>
      <c r="AT45" s="9" t="s">
        <v>890</v>
      </c>
      <c r="AU45" s="9" t="s">
        <v>960</v>
      </c>
      <c r="AV45" s="9" t="s">
        <v>1183</v>
      </c>
      <c r="AW45" s="9" t="s">
        <v>1187</v>
      </c>
      <c r="AY45" s="11" t="s">
        <v>962</v>
      </c>
      <c r="AZ45" s="11"/>
      <c r="BA45" s="11" t="s">
        <v>1068</v>
      </c>
      <c r="BB45" s="72" t="s">
        <v>1311</v>
      </c>
      <c r="BC45" s="72" t="s">
        <v>1310</v>
      </c>
      <c r="BD45" s="72" t="s">
        <v>94</v>
      </c>
      <c r="BE45" s="79" t="s">
        <v>1183</v>
      </c>
      <c r="BF45" s="79" t="s">
        <v>50</v>
      </c>
      <c r="BG45" s="51" t="s">
        <v>1258</v>
      </c>
      <c r="BH45" s="51" t="s">
        <v>1259</v>
      </c>
      <c r="BI45" s="51"/>
      <c r="BJ45" s="51" t="s">
        <v>1225</v>
      </c>
      <c r="BK45" s="51" t="s">
        <v>1226</v>
      </c>
      <c r="BL45" s="51">
        <v>40601</v>
      </c>
      <c r="BM45" s="77">
        <v>6124</v>
      </c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80">
        <v>249</v>
      </c>
      <c r="CJ45" s="51"/>
    </row>
    <row r="46" spans="1:88" ht="67.5">
      <c r="A46" s="10">
        <v>31</v>
      </c>
      <c r="B46" s="119" t="s">
        <v>331</v>
      </c>
      <c r="C46" s="119">
        <v>46</v>
      </c>
      <c r="D46" s="11" t="s">
        <v>579</v>
      </c>
      <c r="E46" s="6" t="s">
        <v>342</v>
      </c>
      <c r="F46" s="11" t="s">
        <v>890</v>
      </c>
      <c r="G46" s="15" t="s">
        <v>946</v>
      </c>
      <c r="H46" s="9" t="s">
        <v>382</v>
      </c>
      <c r="I46" s="86">
        <v>36342</v>
      </c>
      <c r="J46" s="86">
        <v>36325</v>
      </c>
      <c r="K46" s="86">
        <v>36325</v>
      </c>
      <c r="L46" s="86">
        <v>36326</v>
      </c>
      <c r="M46" s="15" t="s">
        <v>1308</v>
      </c>
      <c r="N46" s="15" t="s">
        <v>115</v>
      </c>
      <c r="P46" s="27" t="s">
        <v>729</v>
      </c>
      <c r="Q46" s="6" t="s">
        <v>888</v>
      </c>
      <c r="R46" s="10">
        <v>12</v>
      </c>
      <c r="S46" s="14">
        <f t="shared" si="3"/>
        <v>1</v>
      </c>
      <c r="T46" s="14" t="b">
        <f t="shared" si="0"/>
        <v>0</v>
      </c>
      <c r="U46" s="5" t="s">
        <v>723</v>
      </c>
      <c r="V46" s="5" t="s">
        <v>724</v>
      </c>
      <c r="W46" s="25" t="s">
        <v>725</v>
      </c>
      <c r="X46" s="5" t="s">
        <v>705</v>
      </c>
      <c r="Y46" s="25" t="s">
        <v>726</v>
      </c>
      <c r="Z46" s="5" t="s">
        <v>728</v>
      </c>
      <c r="AA46" s="8" t="s">
        <v>903</v>
      </c>
      <c r="AB46" s="8" t="s">
        <v>903</v>
      </c>
      <c r="AC46" s="9" t="s">
        <v>903</v>
      </c>
      <c r="AE46" s="44" t="s">
        <v>890</v>
      </c>
      <c r="AG46" s="44" t="s">
        <v>906</v>
      </c>
      <c r="AH46" s="6" t="s">
        <v>1024</v>
      </c>
      <c r="AI46" s="31">
        <v>36342</v>
      </c>
      <c r="AK46" s="44" t="s">
        <v>1041</v>
      </c>
      <c r="AL46" s="66" t="s">
        <v>1121</v>
      </c>
      <c r="AM46" s="72"/>
      <c r="AN46" s="9">
        <v>31</v>
      </c>
      <c r="AO46" s="9">
        <v>46</v>
      </c>
      <c r="AP46" s="6" t="s">
        <v>342</v>
      </c>
      <c r="AQ46" s="9"/>
      <c r="AR46" s="11" t="s">
        <v>1122</v>
      </c>
      <c r="AS46" s="11"/>
      <c r="AT46" s="9" t="s">
        <v>890</v>
      </c>
      <c r="AU46" s="9" t="s">
        <v>960</v>
      </c>
      <c r="AV46" s="9" t="s">
        <v>1183</v>
      </c>
      <c r="AW46" s="9" t="s">
        <v>1185</v>
      </c>
      <c r="AY46" s="11" t="s">
        <v>962</v>
      </c>
      <c r="AZ46" s="11"/>
      <c r="BA46" s="11" t="s">
        <v>1070</v>
      </c>
      <c r="BB46" s="72" t="s">
        <v>1311</v>
      </c>
      <c r="BC46" s="72" t="s">
        <v>1310</v>
      </c>
      <c r="BD46" s="72" t="s">
        <v>99</v>
      </c>
      <c r="BE46" s="79" t="s">
        <v>1183</v>
      </c>
      <c r="BF46" s="79" t="s">
        <v>57</v>
      </c>
      <c r="BG46" s="51" t="s">
        <v>1258</v>
      </c>
      <c r="BH46" s="51" t="s">
        <v>1259</v>
      </c>
      <c r="BI46" s="51"/>
      <c r="BJ46" s="51" t="s">
        <v>1225</v>
      </c>
      <c r="BK46" s="51" t="s">
        <v>1226</v>
      </c>
      <c r="BL46" s="51">
        <v>40601</v>
      </c>
      <c r="BM46" s="77">
        <v>6124</v>
      </c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80">
        <v>249</v>
      </c>
      <c r="CJ46" s="51"/>
    </row>
    <row r="47" spans="1:88" ht="67.5">
      <c r="A47" s="10">
        <v>31</v>
      </c>
      <c r="B47" s="119" t="s">
        <v>332</v>
      </c>
      <c r="C47" s="119">
        <v>46</v>
      </c>
      <c r="D47" s="11" t="s">
        <v>579</v>
      </c>
      <c r="E47" s="6" t="s">
        <v>343</v>
      </c>
      <c r="F47" s="11" t="s">
        <v>890</v>
      </c>
      <c r="G47" s="15" t="s">
        <v>946</v>
      </c>
      <c r="H47" s="9" t="s">
        <v>383</v>
      </c>
      <c r="I47" s="86">
        <v>36342</v>
      </c>
      <c r="J47" s="86">
        <v>36325</v>
      </c>
      <c r="K47" s="86">
        <v>36325</v>
      </c>
      <c r="L47" s="86">
        <v>36326</v>
      </c>
      <c r="M47" s="15" t="s">
        <v>1309</v>
      </c>
      <c r="P47" s="27" t="s">
        <v>729</v>
      </c>
      <c r="Q47" s="6" t="s">
        <v>888</v>
      </c>
      <c r="R47" s="10">
        <v>13</v>
      </c>
      <c r="S47" s="14">
        <f t="shared" si="3"/>
        <v>1</v>
      </c>
      <c r="T47" s="14" t="b">
        <f t="shared" si="0"/>
        <v>0</v>
      </c>
      <c r="U47" s="5" t="s">
        <v>723</v>
      </c>
      <c r="V47" s="5" t="s">
        <v>724</v>
      </c>
      <c r="W47" s="25" t="s">
        <v>725</v>
      </c>
      <c r="X47" s="5" t="s">
        <v>705</v>
      </c>
      <c r="Y47" s="25" t="s">
        <v>726</v>
      </c>
      <c r="Z47" s="5" t="s">
        <v>728</v>
      </c>
      <c r="AA47" s="8" t="s">
        <v>903</v>
      </c>
      <c r="AB47" s="8" t="s">
        <v>903</v>
      </c>
      <c r="AC47" s="9" t="s">
        <v>903</v>
      </c>
      <c r="AE47" s="44" t="s">
        <v>890</v>
      </c>
      <c r="AG47" s="44" t="s">
        <v>906</v>
      </c>
      <c r="AH47" s="6" t="s">
        <v>1024</v>
      </c>
      <c r="AI47" s="31">
        <v>36342</v>
      </c>
      <c r="AK47" s="44" t="s">
        <v>1041</v>
      </c>
      <c r="AL47" s="66" t="s">
        <v>1072</v>
      </c>
      <c r="AM47" s="72"/>
      <c r="AN47" s="9">
        <v>31</v>
      </c>
      <c r="AO47" s="9">
        <v>46</v>
      </c>
      <c r="AP47" s="6" t="s">
        <v>343</v>
      </c>
      <c r="AQ47" s="9"/>
      <c r="AR47" s="11" t="s">
        <v>1123</v>
      </c>
      <c r="AS47" s="11"/>
      <c r="AT47" s="9" t="s">
        <v>890</v>
      </c>
      <c r="AU47" s="9" t="s">
        <v>960</v>
      </c>
      <c r="AV47" s="9" t="s">
        <v>1183</v>
      </c>
      <c r="AW47" s="9" t="s">
        <v>1186</v>
      </c>
      <c r="AY47" s="11" t="s">
        <v>962</v>
      </c>
      <c r="AZ47" s="11"/>
      <c r="BA47" s="11" t="s">
        <v>1071</v>
      </c>
      <c r="BB47" s="72" t="s">
        <v>1311</v>
      </c>
      <c r="BC47" s="72" t="s">
        <v>1310</v>
      </c>
      <c r="BD47" s="72" t="s">
        <v>87</v>
      </c>
      <c r="BE47" s="79" t="s">
        <v>1183</v>
      </c>
      <c r="BF47" s="79" t="s">
        <v>40</v>
      </c>
      <c r="BG47" s="51" t="s">
        <v>1258</v>
      </c>
      <c r="BH47" s="51" t="s">
        <v>1259</v>
      </c>
      <c r="BI47" s="51"/>
      <c r="BJ47" s="51" t="s">
        <v>1225</v>
      </c>
      <c r="BK47" s="51" t="s">
        <v>1226</v>
      </c>
      <c r="BL47" s="51">
        <v>40601</v>
      </c>
      <c r="BM47" s="77">
        <v>6124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80">
        <v>249</v>
      </c>
      <c r="CJ47" s="51"/>
    </row>
    <row r="48" spans="1:88" ht="45">
      <c r="A48" s="10">
        <v>31</v>
      </c>
      <c r="B48" s="119" t="s">
        <v>253</v>
      </c>
      <c r="C48" s="119">
        <v>53</v>
      </c>
      <c r="D48" s="11" t="s">
        <v>578</v>
      </c>
      <c r="E48" s="6" t="s">
        <v>482</v>
      </c>
      <c r="F48" s="11" t="s">
        <v>890</v>
      </c>
      <c r="G48" s="15" t="s">
        <v>539</v>
      </c>
      <c r="H48" s="11" t="s">
        <v>615</v>
      </c>
      <c r="I48" s="86">
        <v>36372</v>
      </c>
      <c r="J48" s="86">
        <v>36339</v>
      </c>
      <c r="K48" s="86">
        <v>36321</v>
      </c>
      <c r="L48" s="86">
        <v>36321</v>
      </c>
      <c r="M48" s="15" t="s">
        <v>1295</v>
      </c>
      <c r="N48" s="15" t="s">
        <v>890</v>
      </c>
      <c r="P48" s="29" t="s">
        <v>749</v>
      </c>
      <c r="Q48" s="5" t="s">
        <v>750</v>
      </c>
      <c r="R48" s="10">
        <v>23</v>
      </c>
      <c r="S48" s="14">
        <f t="shared" si="3"/>
        <v>1</v>
      </c>
      <c r="T48" s="14" t="b">
        <f t="shared" si="0"/>
        <v>1</v>
      </c>
      <c r="U48" s="5" t="s">
        <v>723</v>
      </c>
      <c r="V48" s="5" t="s">
        <v>741</v>
      </c>
      <c r="W48" s="25">
        <v>2382</v>
      </c>
      <c r="X48" s="5" t="s">
        <v>745</v>
      </c>
      <c r="Y48" s="25" t="s">
        <v>747</v>
      </c>
      <c r="Z48" s="5" t="s">
        <v>748</v>
      </c>
      <c r="AA48" s="8" t="s">
        <v>890</v>
      </c>
      <c r="AB48" s="8" t="s">
        <v>903</v>
      </c>
      <c r="AC48" s="9" t="s">
        <v>903</v>
      </c>
      <c r="AE48" s="9" t="s">
        <v>893</v>
      </c>
      <c r="AG48" s="9" t="s">
        <v>904</v>
      </c>
      <c r="AH48" s="6" t="s">
        <v>1026</v>
      </c>
      <c r="AI48" s="29">
        <v>36372</v>
      </c>
      <c r="AK48" s="81" t="s">
        <v>1044</v>
      </c>
      <c r="AL48" s="65" t="s">
        <v>904</v>
      </c>
      <c r="AM48" s="71">
        <v>6</v>
      </c>
      <c r="AN48" s="9">
        <v>31</v>
      </c>
      <c r="AO48" s="9">
        <v>53</v>
      </c>
      <c r="AP48" s="6" t="s">
        <v>482</v>
      </c>
      <c r="AQ48" s="9" t="s">
        <v>615</v>
      </c>
      <c r="AR48" s="11" t="s">
        <v>1124</v>
      </c>
      <c r="AS48" s="11"/>
      <c r="AT48" s="9" t="s">
        <v>890</v>
      </c>
      <c r="AU48" s="9" t="s">
        <v>960</v>
      </c>
      <c r="AV48" s="9" t="s">
        <v>1188</v>
      </c>
      <c r="AW48" s="9" t="s">
        <v>1189</v>
      </c>
      <c r="AX48" s="9" t="s">
        <v>1177</v>
      </c>
      <c r="AY48" s="11" t="s">
        <v>959</v>
      </c>
      <c r="AZ48" s="11"/>
      <c r="BA48" s="11" t="s">
        <v>1043</v>
      </c>
      <c r="BB48" s="72" t="s">
        <v>1311</v>
      </c>
      <c r="BC48" s="72" t="s">
        <v>1285</v>
      </c>
      <c r="BD48" s="72" t="s">
        <v>79</v>
      </c>
      <c r="BE48" s="79" t="s">
        <v>1188</v>
      </c>
      <c r="BF48" s="79" t="s">
        <v>22</v>
      </c>
      <c r="BG48" s="51" t="s">
        <v>1228</v>
      </c>
      <c r="BH48" s="51" t="s">
        <v>1229</v>
      </c>
      <c r="BI48" s="51"/>
      <c r="BJ48" s="51" t="s">
        <v>1225</v>
      </c>
      <c r="BK48" s="51" t="s">
        <v>1226</v>
      </c>
      <c r="BL48" s="51">
        <v>40601</v>
      </c>
      <c r="BM48" s="77" t="s">
        <v>1230</v>
      </c>
      <c r="BN48" s="51">
        <v>502</v>
      </c>
      <c r="BO48" s="51">
        <v>573</v>
      </c>
      <c r="BP48" s="51">
        <v>2382</v>
      </c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</row>
    <row r="49" spans="1:88" ht="45">
      <c r="A49" s="10">
        <v>31</v>
      </c>
      <c r="B49" s="119" t="s">
        <v>254</v>
      </c>
      <c r="C49" s="119">
        <v>53</v>
      </c>
      <c r="D49" s="11" t="s">
        <v>578</v>
      </c>
      <c r="E49" s="6" t="s">
        <v>482</v>
      </c>
      <c r="F49" s="11" t="s">
        <v>890</v>
      </c>
      <c r="G49" s="15" t="s">
        <v>540</v>
      </c>
      <c r="H49" s="11" t="s">
        <v>616</v>
      </c>
      <c r="I49" s="86">
        <v>36372</v>
      </c>
      <c r="J49" s="85">
        <v>36339</v>
      </c>
      <c r="K49" s="85">
        <v>36321</v>
      </c>
      <c r="L49" s="85">
        <v>36321</v>
      </c>
      <c r="M49" s="15" t="s">
        <v>1295</v>
      </c>
      <c r="N49" s="15" t="s">
        <v>890</v>
      </c>
      <c r="P49" s="7"/>
      <c r="Q49" s="7"/>
      <c r="R49" s="10">
        <v>24</v>
      </c>
      <c r="S49" s="14">
        <f t="shared" si="3"/>
        <v>1</v>
      </c>
      <c r="T49" s="14" t="b">
        <f t="shared" si="0"/>
        <v>0</v>
      </c>
      <c r="U49" s="7"/>
      <c r="V49" s="7"/>
      <c r="W49" s="7"/>
      <c r="X49" s="7"/>
      <c r="Y49" s="7"/>
      <c r="Z49" s="7"/>
      <c r="AA49" s="8" t="s">
        <v>890</v>
      </c>
      <c r="AB49" s="8" t="s">
        <v>903</v>
      </c>
      <c r="AC49" s="9" t="s">
        <v>903</v>
      </c>
      <c r="AE49" s="9" t="s">
        <v>893</v>
      </c>
      <c r="AG49" s="9" t="s">
        <v>904</v>
      </c>
      <c r="AH49" s="6" t="s">
        <v>1026</v>
      </c>
      <c r="AI49" s="7"/>
      <c r="AK49" s="81" t="s">
        <v>1044</v>
      </c>
      <c r="AL49" s="65" t="s">
        <v>904</v>
      </c>
      <c r="AM49" s="71"/>
      <c r="AN49" s="9">
        <v>31</v>
      </c>
      <c r="AO49" s="9">
        <v>53</v>
      </c>
      <c r="AP49" s="6" t="s">
        <v>482</v>
      </c>
      <c r="AQ49" s="9" t="s">
        <v>616</v>
      </c>
      <c r="AR49" s="11" t="s">
        <v>1124</v>
      </c>
      <c r="AS49" s="11"/>
      <c r="AY49" s="11" t="s">
        <v>959</v>
      </c>
      <c r="AZ49" s="11"/>
      <c r="BA49" s="11" t="s">
        <v>1043</v>
      </c>
      <c r="BB49" s="72" t="s">
        <v>1311</v>
      </c>
      <c r="BC49" s="72" t="s">
        <v>1285</v>
      </c>
      <c r="BD49" s="72" t="s">
        <v>79</v>
      </c>
      <c r="BE49" s="79" t="s">
        <v>1188</v>
      </c>
      <c r="BF49" s="79" t="s">
        <v>23</v>
      </c>
      <c r="BG49" s="51" t="s">
        <v>1228</v>
      </c>
      <c r="BH49" s="51" t="s">
        <v>1229</v>
      </c>
      <c r="BI49" s="51"/>
      <c r="BJ49" s="51" t="s">
        <v>1225</v>
      </c>
      <c r="BK49" s="51" t="s">
        <v>1226</v>
      </c>
      <c r="BL49" s="51">
        <v>40601</v>
      </c>
      <c r="BM49" s="77" t="s">
        <v>1230</v>
      </c>
      <c r="BN49" s="51">
        <v>502</v>
      </c>
      <c r="BO49" s="51">
        <v>573</v>
      </c>
      <c r="BP49" s="51">
        <v>2382</v>
      </c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</row>
    <row r="50" spans="1:88" ht="67.5">
      <c r="A50" s="10">
        <v>31</v>
      </c>
      <c r="B50" s="119" t="s">
        <v>198</v>
      </c>
      <c r="C50" s="119">
        <v>130</v>
      </c>
      <c r="D50" s="11" t="s">
        <v>578</v>
      </c>
      <c r="E50" s="6" t="s">
        <v>116</v>
      </c>
      <c r="F50" s="11" t="s">
        <v>890</v>
      </c>
      <c r="G50" s="15" t="s">
        <v>545</v>
      </c>
      <c r="H50" s="11" t="s">
        <v>617</v>
      </c>
      <c r="I50" s="86">
        <v>36372</v>
      </c>
      <c r="J50" s="85">
        <v>36339</v>
      </c>
      <c r="K50" s="85">
        <v>36321</v>
      </c>
      <c r="L50" s="85">
        <v>36321</v>
      </c>
      <c r="M50" s="15" t="s">
        <v>1295</v>
      </c>
      <c r="N50" s="15" t="s">
        <v>890</v>
      </c>
      <c r="P50" s="29" t="s">
        <v>749</v>
      </c>
      <c r="Q50" s="36"/>
      <c r="R50" s="10">
        <v>38</v>
      </c>
      <c r="S50" s="14">
        <f t="shared" si="3"/>
        <v>1</v>
      </c>
      <c r="T50" s="14" t="b">
        <f t="shared" si="0"/>
        <v>1</v>
      </c>
      <c r="U50" s="5" t="s">
        <v>723</v>
      </c>
      <c r="V50" s="5" t="s">
        <v>741</v>
      </c>
      <c r="W50" s="25">
        <v>2382</v>
      </c>
      <c r="X50" s="5" t="s">
        <v>745</v>
      </c>
      <c r="Y50" s="25" t="s">
        <v>747</v>
      </c>
      <c r="Z50" s="5" t="s">
        <v>748</v>
      </c>
      <c r="AA50" s="8" t="s">
        <v>890</v>
      </c>
      <c r="AB50" s="8" t="s">
        <v>903</v>
      </c>
      <c r="AC50" s="9" t="s">
        <v>903</v>
      </c>
      <c r="AE50" s="9" t="s">
        <v>893</v>
      </c>
      <c r="AG50" s="9" t="s">
        <v>904</v>
      </c>
      <c r="AH50" s="6" t="s">
        <v>1026</v>
      </c>
      <c r="AI50" s="29">
        <v>36372</v>
      </c>
      <c r="AK50" s="81" t="s">
        <v>1044</v>
      </c>
      <c r="AL50" s="65" t="s">
        <v>904</v>
      </c>
      <c r="AM50" s="71">
        <v>7</v>
      </c>
      <c r="AN50" s="9">
        <v>31</v>
      </c>
      <c r="AO50" s="9">
        <v>130</v>
      </c>
      <c r="AP50" s="6" t="s">
        <v>483</v>
      </c>
      <c r="AQ50" s="9" t="s">
        <v>617</v>
      </c>
      <c r="AR50" s="11" t="s">
        <v>1125</v>
      </c>
      <c r="AS50" s="11"/>
      <c r="AT50" s="9" t="s">
        <v>890</v>
      </c>
      <c r="AU50" s="9" t="s">
        <v>960</v>
      </c>
      <c r="AV50" s="9" t="s">
        <v>1188</v>
      </c>
      <c r="AW50" s="9" t="s">
        <v>1190</v>
      </c>
      <c r="AX50" s="9" t="s">
        <v>1177</v>
      </c>
      <c r="AY50" s="11" t="s">
        <v>959</v>
      </c>
      <c r="AZ50" s="11"/>
      <c r="BA50" s="11" t="s">
        <v>1043</v>
      </c>
      <c r="BB50" s="72" t="s">
        <v>1311</v>
      </c>
      <c r="BC50" s="72" t="s">
        <v>1285</v>
      </c>
      <c r="BD50" s="72" t="s">
        <v>81</v>
      </c>
      <c r="BE50" s="79" t="s">
        <v>1188</v>
      </c>
      <c r="BF50" s="79" t="s">
        <v>32</v>
      </c>
      <c r="BG50" s="51" t="s">
        <v>1228</v>
      </c>
      <c r="BH50" s="51" t="s">
        <v>1229</v>
      </c>
      <c r="BI50" s="51"/>
      <c r="BJ50" s="51" t="s">
        <v>1225</v>
      </c>
      <c r="BK50" s="51" t="s">
        <v>1226</v>
      </c>
      <c r="BL50" s="51">
        <v>40601</v>
      </c>
      <c r="BM50" s="77" t="s">
        <v>1230</v>
      </c>
      <c r="BN50" s="51">
        <v>502</v>
      </c>
      <c r="BO50" s="51">
        <v>573</v>
      </c>
      <c r="BP50" s="51">
        <v>2382</v>
      </c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</row>
    <row r="51" spans="1:88" ht="67.5">
      <c r="A51" s="10">
        <v>31</v>
      </c>
      <c r="B51" s="119" t="s">
        <v>199</v>
      </c>
      <c r="C51" s="119">
        <v>130</v>
      </c>
      <c r="D51" s="11" t="s">
        <v>578</v>
      </c>
      <c r="E51" s="6" t="s">
        <v>119</v>
      </c>
      <c r="F51" s="11" t="s">
        <v>890</v>
      </c>
      <c r="G51" s="15" t="s">
        <v>546</v>
      </c>
      <c r="H51" s="11" t="s">
        <v>618</v>
      </c>
      <c r="I51" s="86">
        <v>36372</v>
      </c>
      <c r="J51" s="85">
        <v>36339</v>
      </c>
      <c r="K51" s="85">
        <v>36321</v>
      </c>
      <c r="L51" s="85">
        <v>36321</v>
      </c>
      <c r="M51" s="15" t="s">
        <v>1295</v>
      </c>
      <c r="N51" s="15" t="s">
        <v>890</v>
      </c>
      <c r="P51" s="7"/>
      <c r="Q51" s="7"/>
      <c r="R51" s="10">
        <v>39</v>
      </c>
      <c r="S51" s="14">
        <f>IF(B51&lt;&gt;B49,1,0)</f>
        <v>1</v>
      </c>
      <c r="T51" s="14" t="b">
        <f t="shared" si="0"/>
        <v>0</v>
      </c>
      <c r="U51" s="7"/>
      <c r="V51" s="7"/>
      <c r="W51" s="7"/>
      <c r="X51" s="7"/>
      <c r="Y51" s="7"/>
      <c r="Z51" s="7"/>
      <c r="AA51" s="8" t="s">
        <v>890</v>
      </c>
      <c r="AB51" s="8" t="s">
        <v>903</v>
      </c>
      <c r="AC51" s="9" t="s">
        <v>903</v>
      </c>
      <c r="AE51" s="9" t="s">
        <v>893</v>
      </c>
      <c r="AG51" s="9" t="s">
        <v>904</v>
      </c>
      <c r="AH51" s="6" t="s">
        <v>1025</v>
      </c>
      <c r="AI51" s="7"/>
      <c r="AK51" s="81" t="s">
        <v>1044</v>
      </c>
      <c r="AL51" s="65" t="s">
        <v>904</v>
      </c>
      <c r="AM51" s="71"/>
      <c r="AN51" s="9">
        <v>31</v>
      </c>
      <c r="AO51" s="9">
        <v>130</v>
      </c>
      <c r="AP51" s="6" t="s">
        <v>483</v>
      </c>
      <c r="AQ51" s="9" t="s">
        <v>618</v>
      </c>
      <c r="AR51" s="11" t="s">
        <v>1125</v>
      </c>
      <c r="AS51" s="11"/>
      <c r="AY51" s="11" t="s">
        <v>959</v>
      </c>
      <c r="AZ51" s="11"/>
      <c r="BA51" s="11" t="s">
        <v>1043</v>
      </c>
      <c r="BB51" s="72" t="s">
        <v>1311</v>
      </c>
      <c r="BC51" s="72" t="s">
        <v>1285</v>
      </c>
      <c r="BD51" s="72" t="s">
        <v>81</v>
      </c>
      <c r="BE51" s="79" t="s">
        <v>1188</v>
      </c>
      <c r="BF51" s="79" t="s">
        <v>33</v>
      </c>
      <c r="BG51" s="51" t="s">
        <v>1228</v>
      </c>
      <c r="BH51" s="51" t="s">
        <v>1229</v>
      </c>
      <c r="BI51" s="51"/>
      <c r="BJ51" s="51" t="s">
        <v>1225</v>
      </c>
      <c r="BK51" s="51" t="s">
        <v>1226</v>
      </c>
      <c r="BL51" s="51">
        <v>40601</v>
      </c>
      <c r="BM51" s="77" t="s">
        <v>1230</v>
      </c>
      <c r="BN51" s="51">
        <v>502</v>
      </c>
      <c r="BO51" s="51">
        <v>573</v>
      </c>
      <c r="BP51" s="51">
        <v>2382</v>
      </c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</row>
    <row r="52" spans="1:88" ht="45">
      <c r="A52" s="10">
        <v>31</v>
      </c>
      <c r="B52" s="119" t="s">
        <v>196</v>
      </c>
      <c r="C52" s="119">
        <v>130</v>
      </c>
      <c r="D52" s="11" t="s">
        <v>578</v>
      </c>
      <c r="E52" s="6" t="s">
        <v>117</v>
      </c>
      <c r="F52" s="11" t="s">
        <v>890</v>
      </c>
      <c r="G52" s="15" t="s">
        <v>118</v>
      </c>
      <c r="H52" s="11" t="s">
        <v>226</v>
      </c>
      <c r="I52" s="86">
        <v>36372</v>
      </c>
      <c r="J52" s="85">
        <v>36339</v>
      </c>
      <c r="K52" s="85">
        <v>36321</v>
      </c>
      <c r="L52" s="85">
        <v>36321</v>
      </c>
      <c r="M52" s="15" t="s">
        <v>122</v>
      </c>
      <c r="P52" s="29"/>
      <c r="Q52" s="36"/>
      <c r="R52" s="10"/>
      <c r="S52" s="14"/>
      <c r="T52" s="14"/>
      <c r="U52" s="5"/>
      <c r="V52" s="5"/>
      <c r="W52" s="25"/>
      <c r="X52" s="5"/>
      <c r="Y52" s="25"/>
      <c r="Z52" s="5"/>
      <c r="AH52" s="6"/>
      <c r="AI52" s="29"/>
      <c r="AK52" s="81"/>
      <c r="AL52" s="65"/>
      <c r="AM52" s="71"/>
      <c r="AN52" s="9"/>
      <c r="AO52" s="9"/>
      <c r="AQ52" s="9"/>
      <c r="AR52" s="11"/>
      <c r="AS52" s="11"/>
      <c r="AY52" s="11"/>
      <c r="AZ52" s="11"/>
      <c r="BA52" s="11"/>
      <c r="BB52" s="72"/>
      <c r="BC52" s="72"/>
      <c r="BD52" s="72"/>
      <c r="BE52" s="79"/>
      <c r="BF52" s="79"/>
      <c r="BG52" s="51"/>
      <c r="BH52" s="51"/>
      <c r="BI52" s="51"/>
      <c r="BJ52" s="51"/>
      <c r="BK52" s="51"/>
      <c r="BL52" s="51"/>
      <c r="BM52" s="77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</row>
    <row r="53" spans="1:88" ht="45">
      <c r="A53" s="10">
        <v>31</v>
      </c>
      <c r="B53" s="119" t="s">
        <v>197</v>
      </c>
      <c r="C53" s="119">
        <v>130</v>
      </c>
      <c r="D53" s="11" t="s">
        <v>578</v>
      </c>
      <c r="E53" s="6" t="s">
        <v>120</v>
      </c>
      <c r="F53" s="11" t="s">
        <v>890</v>
      </c>
      <c r="G53" s="15" t="s">
        <v>121</v>
      </c>
      <c r="H53" s="11" t="s">
        <v>227</v>
      </c>
      <c r="I53" s="86">
        <v>36372</v>
      </c>
      <c r="J53" s="85">
        <v>36339</v>
      </c>
      <c r="K53" s="85">
        <v>36321</v>
      </c>
      <c r="L53" s="85">
        <v>36321</v>
      </c>
      <c r="M53" s="15" t="s">
        <v>122</v>
      </c>
      <c r="P53" s="7"/>
      <c r="Q53" s="7"/>
      <c r="R53" s="10"/>
      <c r="S53" s="14"/>
      <c r="T53" s="14"/>
      <c r="U53" s="7"/>
      <c r="V53" s="7"/>
      <c r="W53" s="7"/>
      <c r="X53" s="7"/>
      <c r="Y53" s="7"/>
      <c r="Z53" s="7"/>
      <c r="AH53" s="6"/>
      <c r="AI53" s="7"/>
      <c r="AK53" s="81"/>
      <c r="AL53" s="65"/>
      <c r="AM53" s="71"/>
      <c r="AN53" s="9"/>
      <c r="AO53" s="9"/>
      <c r="AQ53" s="9"/>
      <c r="AR53" s="11"/>
      <c r="AS53" s="11"/>
      <c r="AY53" s="11"/>
      <c r="AZ53" s="11"/>
      <c r="BA53" s="11"/>
      <c r="BB53" s="72"/>
      <c r="BC53" s="72"/>
      <c r="BD53" s="72"/>
      <c r="BE53" s="79"/>
      <c r="BF53" s="79"/>
      <c r="BG53" s="51"/>
      <c r="BH53" s="51"/>
      <c r="BI53" s="51"/>
      <c r="BJ53" s="51"/>
      <c r="BK53" s="51"/>
      <c r="BL53" s="51"/>
      <c r="BM53" s="77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</row>
    <row r="54" spans="1:88" ht="56.25">
      <c r="A54" s="9">
        <v>31</v>
      </c>
      <c r="B54" s="107" t="s">
        <v>223</v>
      </c>
      <c r="C54" s="79">
        <v>210</v>
      </c>
      <c r="D54" s="9" t="s">
        <v>579</v>
      </c>
      <c r="E54" s="6" t="s">
        <v>0</v>
      </c>
      <c r="I54" s="86">
        <v>36351</v>
      </c>
      <c r="J54" s="85">
        <v>36332</v>
      </c>
      <c r="K54" s="85"/>
      <c r="L54" s="85"/>
      <c r="M54" s="15" t="s">
        <v>224</v>
      </c>
      <c r="U54" s="5" t="s">
        <v>780</v>
      </c>
      <c r="V54" s="5" t="s">
        <v>1289</v>
      </c>
      <c r="W54" s="5"/>
      <c r="X54" s="5"/>
      <c r="Y54" s="5" t="s">
        <v>287</v>
      </c>
      <c r="Z54" s="5" t="s">
        <v>1290</v>
      </c>
      <c r="AK54" s="81"/>
      <c r="AL54" s="65"/>
      <c r="AM54" s="71"/>
      <c r="AN54" s="9">
        <v>31</v>
      </c>
      <c r="AO54" s="9">
        <v>210</v>
      </c>
      <c r="AP54" s="6" t="s">
        <v>1306</v>
      </c>
      <c r="AQ54" s="9"/>
      <c r="AR54" s="11"/>
      <c r="AS54" s="11"/>
      <c r="AY54" s="11"/>
      <c r="AZ54" s="11"/>
      <c r="BA54" s="11" t="s">
        <v>1043</v>
      </c>
      <c r="BB54" s="72" t="s">
        <v>1312</v>
      </c>
      <c r="BC54" s="72" t="s">
        <v>1310</v>
      </c>
      <c r="BD54" s="72" t="s">
        <v>86</v>
      </c>
      <c r="BE54" s="79">
        <v>125</v>
      </c>
      <c r="BF54" s="79" t="s">
        <v>39</v>
      </c>
      <c r="BG54" s="51" t="s">
        <v>1271</v>
      </c>
      <c r="BH54" s="51"/>
      <c r="BI54" s="51"/>
      <c r="BJ54" s="51" t="s">
        <v>1225</v>
      </c>
      <c r="BK54" s="51" t="s">
        <v>1226</v>
      </c>
      <c r="BL54" s="51">
        <v>40601</v>
      </c>
      <c r="BM54" s="77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</row>
    <row r="55" spans="1:88" ht="78.75">
      <c r="A55" s="10">
        <v>33</v>
      </c>
      <c r="B55" s="119" t="s">
        <v>259</v>
      </c>
      <c r="C55" s="119">
        <v>85</v>
      </c>
      <c r="D55" s="11" t="s">
        <v>579</v>
      </c>
      <c r="E55" s="6" t="s">
        <v>503</v>
      </c>
      <c r="F55" s="11" t="s">
        <v>890</v>
      </c>
      <c r="G55" s="15" t="s">
        <v>306</v>
      </c>
      <c r="H55" s="11" t="s">
        <v>1061</v>
      </c>
      <c r="I55" s="86">
        <v>36343</v>
      </c>
      <c r="J55" s="85">
        <v>36325</v>
      </c>
      <c r="K55" s="85">
        <v>36322</v>
      </c>
      <c r="L55" s="85">
        <v>36325</v>
      </c>
      <c r="M55" s="15" t="s">
        <v>363</v>
      </c>
      <c r="N55" s="15" t="s">
        <v>890</v>
      </c>
      <c r="P55" s="10" t="s">
        <v>708</v>
      </c>
      <c r="R55" s="10">
        <v>30</v>
      </c>
      <c r="S55" s="14" t="e">
        <f>IF(B55&lt;&gt;#REF!,1,0)</f>
        <v>#REF!</v>
      </c>
      <c r="T55" s="14" t="b">
        <f t="shared" si="0"/>
        <v>1</v>
      </c>
      <c r="U55" s="5" t="s">
        <v>777</v>
      </c>
      <c r="V55" s="5" t="s">
        <v>778</v>
      </c>
      <c r="W55" s="25">
        <v>3266</v>
      </c>
      <c r="X55" s="5" t="s">
        <v>705</v>
      </c>
      <c r="Y55" s="25" t="s">
        <v>779</v>
      </c>
      <c r="Z55" s="5" t="s">
        <v>778</v>
      </c>
      <c r="AA55" s="45" t="s">
        <v>890</v>
      </c>
      <c r="AB55" s="45" t="s">
        <v>890</v>
      </c>
      <c r="AC55" s="44" t="s">
        <v>890</v>
      </c>
      <c r="AD55" s="44" t="s">
        <v>578</v>
      </c>
      <c r="AE55" s="44" t="s">
        <v>890</v>
      </c>
      <c r="AF55" s="44" t="s">
        <v>890</v>
      </c>
      <c r="AG55" s="44" t="s">
        <v>911</v>
      </c>
      <c r="AH55" s="6" t="s">
        <v>968</v>
      </c>
      <c r="AI55" s="29">
        <v>36343</v>
      </c>
      <c r="AK55" s="44" t="s">
        <v>911</v>
      </c>
      <c r="AL55" s="65" t="s">
        <v>911</v>
      </c>
      <c r="AM55" s="71"/>
      <c r="AN55" s="9">
        <v>33</v>
      </c>
      <c r="AO55" s="9">
        <v>85</v>
      </c>
      <c r="AP55" s="6" t="s">
        <v>503</v>
      </c>
      <c r="AQ55" s="9" t="s">
        <v>1061</v>
      </c>
      <c r="AR55" s="11" t="s">
        <v>1126</v>
      </c>
      <c r="AS55" s="11"/>
      <c r="AT55" s="9" t="s">
        <v>890</v>
      </c>
      <c r="AU55" s="9" t="s">
        <v>960</v>
      </c>
      <c r="AV55" s="9" t="s">
        <v>1191</v>
      </c>
      <c r="AW55" s="9" t="s">
        <v>1192</v>
      </c>
      <c r="AY55" s="11" t="s">
        <v>961</v>
      </c>
      <c r="AZ55" s="11"/>
      <c r="BA55" s="11" t="s">
        <v>1073</v>
      </c>
      <c r="BB55" s="72" t="s">
        <v>1311</v>
      </c>
      <c r="BC55" s="72" t="s">
        <v>1310</v>
      </c>
      <c r="BD55" s="72" t="s">
        <v>93</v>
      </c>
      <c r="BE55" s="79" t="s">
        <v>1191</v>
      </c>
      <c r="BF55" s="79" t="s">
        <v>49</v>
      </c>
      <c r="BG55" s="51" t="s">
        <v>1246</v>
      </c>
      <c r="BH55" s="51" t="s">
        <v>1247</v>
      </c>
      <c r="BI55" s="51"/>
      <c r="BJ55" s="51" t="s">
        <v>1225</v>
      </c>
      <c r="BK55" s="51" t="s">
        <v>1226</v>
      </c>
      <c r="BL55" s="51">
        <v>40601</v>
      </c>
      <c r="BM55" s="77">
        <v>3800</v>
      </c>
      <c r="BN55" s="51">
        <v>502</v>
      </c>
      <c r="BO55" s="51">
        <v>573</v>
      </c>
      <c r="BP55" s="51">
        <v>3266</v>
      </c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80">
        <v>730</v>
      </c>
      <c r="CJ55" s="51"/>
    </row>
    <row r="56" spans="1:88" ht="45">
      <c r="A56" s="10">
        <v>33</v>
      </c>
      <c r="B56" s="119" t="s">
        <v>260</v>
      </c>
      <c r="C56" s="119">
        <v>85</v>
      </c>
      <c r="D56" s="11" t="s">
        <v>579</v>
      </c>
      <c r="E56" s="6" t="s">
        <v>1058</v>
      </c>
      <c r="G56" s="15" t="s">
        <v>1059</v>
      </c>
      <c r="H56" s="11" t="s">
        <v>1060</v>
      </c>
      <c r="I56" s="86">
        <v>36348</v>
      </c>
      <c r="J56" s="85">
        <v>36332</v>
      </c>
      <c r="K56" s="85"/>
      <c r="L56" s="85"/>
      <c r="M56" s="15" t="s">
        <v>1298</v>
      </c>
      <c r="N56" s="15" t="s">
        <v>890</v>
      </c>
      <c r="P56" s="27" t="s">
        <v>708</v>
      </c>
      <c r="R56" s="10">
        <v>31</v>
      </c>
      <c r="S56" s="14">
        <f>IF(B56&lt;&gt;B55,1,0)</f>
        <v>1</v>
      </c>
      <c r="T56" s="14" t="b">
        <f t="shared" si="0"/>
        <v>0</v>
      </c>
      <c r="U56" s="5" t="s">
        <v>777</v>
      </c>
      <c r="V56" s="5" t="s">
        <v>778</v>
      </c>
      <c r="W56" s="25">
        <v>3266</v>
      </c>
      <c r="X56" s="5" t="s">
        <v>705</v>
      </c>
      <c r="Y56" s="25" t="s">
        <v>779</v>
      </c>
      <c r="Z56" s="75" t="s">
        <v>778</v>
      </c>
      <c r="AA56" s="45" t="s">
        <v>890</v>
      </c>
      <c r="AB56" s="45" t="s">
        <v>890</v>
      </c>
      <c r="AC56" s="44" t="s">
        <v>890</v>
      </c>
      <c r="AD56" s="44" t="s">
        <v>578</v>
      </c>
      <c r="AE56" s="44" t="s">
        <v>890</v>
      </c>
      <c r="AF56" s="44" t="s">
        <v>890</v>
      </c>
      <c r="AG56" s="44" t="s">
        <v>911</v>
      </c>
      <c r="AH56" s="6" t="s">
        <v>1062</v>
      </c>
      <c r="AI56" s="31" t="s">
        <v>573</v>
      </c>
      <c r="AK56" s="44"/>
      <c r="AL56" s="66"/>
      <c r="AM56" s="71"/>
      <c r="AN56" s="44">
        <v>33</v>
      </c>
      <c r="AO56" s="44">
        <v>85</v>
      </c>
      <c r="AP56" s="69" t="s">
        <v>1058</v>
      </c>
      <c r="AQ56" s="44" t="s">
        <v>1060</v>
      </c>
      <c r="AR56" s="38"/>
      <c r="AS56" s="11"/>
      <c r="AY56" s="11" t="s">
        <v>964</v>
      </c>
      <c r="AZ56" s="11"/>
      <c r="BA56" s="11" t="s">
        <v>1075</v>
      </c>
      <c r="BB56" s="72" t="s">
        <v>1311</v>
      </c>
      <c r="BC56" s="72" t="s">
        <v>1310</v>
      </c>
      <c r="BD56" s="72" t="s">
        <v>91</v>
      </c>
      <c r="BE56" s="79" t="s">
        <v>1191</v>
      </c>
      <c r="BF56" s="79" t="s">
        <v>46</v>
      </c>
      <c r="BG56" s="51" t="s">
        <v>1271</v>
      </c>
      <c r="BH56" s="51"/>
      <c r="BI56" s="51"/>
      <c r="BJ56" s="51" t="s">
        <v>1225</v>
      </c>
      <c r="BK56" s="51" t="s">
        <v>1226</v>
      </c>
      <c r="BL56" s="51">
        <v>40601</v>
      </c>
      <c r="BM56" s="77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</row>
    <row r="57" spans="1:88" ht="33.75">
      <c r="A57" s="10">
        <v>35</v>
      </c>
      <c r="B57" s="119" t="s">
        <v>231</v>
      </c>
      <c r="C57" s="119" t="s">
        <v>190</v>
      </c>
      <c r="D57" s="11" t="s">
        <v>579</v>
      </c>
      <c r="E57" s="6" t="s">
        <v>484</v>
      </c>
      <c r="G57" s="15" t="s">
        <v>564</v>
      </c>
      <c r="J57" s="85"/>
      <c r="K57" s="85"/>
      <c r="L57" s="85"/>
      <c r="P57" s="27" t="s">
        <v>705</v>
      </c>
      <c r="Q57" s="5" t="s">
        <v>784</v>
      </c>
      <c r="R57" s="10">
        <v>32</v>
      </c>
      <c r="S57" s="14">
        <f>IF(B57&lt;&gt;B55,1,0)</f>
        <v>1</v>
      </c>
      <c r="T57" s="14" t="b">
        <f t="shared" si="0"/>
        <v>0</v>
      </c>
      <c r="U57" s="5" t="s">
        <v>780</v>
      </c>
      <c r="V57" s="5" t="s">
        <v>781</v>
      </c>
      <c r="W57" s="25" t="s">
        <v>782</v>
      </c>
      <c r="X57" s="5" t="s">
        <v>705</v>
      </c>
      <c r="Y57" s="25" t="s">
        <v>783</v>
      </c>
      <c r="Z57" s="5" t="s">
        <v>564</v>
      </c>
      <c r="AE57" s="9" t="s">
        <v>579</v>
      </c>
      <c r="AH57" s="6" t="s">
        <v>967</v>
      </c>
      <c r="AI57" s="31" t="s">
        <v>705</v>
      </c>
      <c r="AK57" s="81"/>
      <c r="AL57" s="67"/>
      <c r="AM57" s="73"/>
      <c r="AN57" s="9">
        <v>35</v>
      </c>
      <c r="AO57" s="9">
        <v>91</v>
      </c>
      <c r="AP57" s="6" t="s">
        <v>484</v>
      </c>
      <c r="AQ57" s="9"/>
      <c r="AR57" s="11"/>
      <c r="AS57" s="11"/>
      <c r="AY57" s="11"/>
      <c r="AZ57" s="11"/>
      <c r="BA57" s="104"/>
      <c r="BB57" s="105"/>
      <c r="BC57" s="105"/>
      <c r="BD57" s="105"/>
      <c r="BE57" s="79"/>
      <c r="BF57" s="79"/>
      <c r="BG57" s="51"/>
      <c r="BH57" s="51"/>
      <c r="BI57" s="51"/>
      <c r="BJ57" s="51"/>
      <c r="BK57" s="51"/>
      <c r="BL57" s="51"/>
      <c r="BM57" s="77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</row>
    <row r="58" spans="1:88" ht="45">
      <c r="A58" s="10">
        <v>35</v>
      </c>
      <c r="B58" s="119" t="s">
        <v>231</v>
      </c>
      <c r="C58" s="119">
        <v>167</v>
      </c>
      <c r="D58" s="11" t="s">
        <v>579</v>
      </c>
      <c r="E58" s="6" t="s">
        <v>486</v>
      </c>
      <c r="J58" s="85"/>
      <c r="K58" s="85"/>
      <c r="L58" s="85"/>
      <c r="M58" s="15" t="s">
        <v>163</v>
      </c>
      <c r="P58" s="38" t="s">
        <v>705</v>
      </c>
      <c r="R58" s="10">
        <v>45</v>
      </c>
      <c r="S58" s="14">
        <f>IF(B58&lt;&gt;B57,1,0)</f>
        <v>0</v>
      </c>
      <c r="T58" s="14" t="b">
        <f t="shared" si="0"/>
        <v>0</v>
      </c>
      <c r="U58" s="5" t="s">
        <v>780</v>
      </c>
      <c r="V58" s="5" t="s">
        <v>781</v>
      </c>
      <c r="W58" s="25" t="s">
        <v>782</v>
      </c>
      <c r="X58" s="39" t="s">
        <v>705</v>
      </c>
      <c r="Z58" s="39" t="s">
        <v>564</v>
      </c>
      <c r="AE58" s="9" t="s">
        <v>579</v>
      </c>
      <c r="AH58" s="6" t="s">
        <v>967</v>
      </c>
      <c r="AI58" s="37" t="s">
        <v>705</v>
      </c>
      <c r="AK58" s="81"/>
      <c r="AL58" s="65"/>
      <c r="AM58" s="71"/>
      <c r="AN58" s="9">
        <v>35</v>
      </c>
      <c r="AO58" s="9">
        <v>167</v>
      </c>
      <c r="AP58" s="6" t="s">
        <v>486</v>
      </c>
      <c r="AQ58" s="9"/>
      <c r="AR58" s="11"/>
      <c r="AS58" s="11"/>
      <c r="AY58" s="11"/>
      <c r="AZ58" s="11"/>
      <c r="BA58" s="11"/>
      <c r="BB58" s="72"/>
      <c r="BC58" s="72"/>
      <c r="BD58" s="72"/>
      <c r="BE58" s="79"/>
      <c r="BF58" s="79"/>
      <c r="BG58" s="51"/>
      <c r="BH58" s="51"/>
      <c r="BI58" s="51"/>
      <c r="BJ58" s="51"/>
      <c r="BK58" s="51"/>
      <c r="BL58" s="51"/>
      <c r="BM58" s="77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80"/>
      <c r="CJ58" s="51"/>
    </row>
    <row r="59" spans="1:88" ht="45">
      <c r="A59" s="10">
        <v>35</v>
      </c>
      <c r="B59" s="119" t="s">
        <v>203</v>
      </c>
      <c r="C59" s="119" t="s">
        <v>354</v>
      </c>
      <c r="D59" s="11" t="s">
        <v>578</v>
      </c>
      <c r="E59" s="6" t="s">
        <v>485</v>
      </c>
      <c r="F59" s="11" t="s">
        <v>890</v>
      </c>
      <c r="G59" s="15" t="s">
        <v>569</v>
      </c>
      <c r="H59" s="9" t="s">
        <v>649</v>
      </c>
      <c r="I59" s="86">
        <v>36342</v>
      </c>
      <c r="J59" s="85">
        <v>36325</v>
      </c>
      <c r="K59" s="85">
        <v>36321</v>
      </c>
      <c r="L59" s="85">
        <v>36321</v>
      </c>
      <c r="M59" s="15" t="s">
        <v>1274</v>
      </c>
      <c r="P59" s="11" t="s">
        <v>889</v>
      </c>
      <c r="Q59" s="5" t="s">
        <v>784</v>
      </c>
      <c r="R59" s="10">
        <v>43</v>
      </c>
      <c r="S59" s="14">
        <f>IF(B59&lt;&gt;B58,1,0)</f>
        <v>1</v>
      </c>
      <c r="T59" s="14" t="b">
        <f t="shared" si="0"/>
        <v>1</v>
      </c>
      <c r="U59" s="5" t="s">
        <v>780</v>
      </c>
      <c r="V59" s="5" t="s">
        <v>781</v>
      </c>
      <c r="W59" s="25" t="s">
        <v>782</v>
      </c>
      <c r="X59" s="5" t="s">
        <v>736</v>
      </c>
      <c r="Y59" s="25" t="s">
        <v>803</v>
      </c>
      <c r="Z59" s="5" t="s">
        <v>804</v>
      </c>
      <c r="AA59" s="8" t="s">
        <v>890</v>
      </c>
      <c r="AB59" s="8" t="s">
        <v>903</v>
      </c>
      <c r="AC59" s="9" t="s">
        <v>903</v>
      </c>
      <c r="AE59" s="9" t="s">
        <v>890</v>
      </c>
      <c r="AG59" s="9" t="s">
        <v>905</v>
      </c>
      <c r="AH59" s="6" t="s">
        <v>1027</v>
      </c>
      <c r="AI59" s="29">
        <v>36341</v>
      </c>
      <c r="AK59" s="44" t="s">
        <v>1042</v>
      </c>
      <c r="AL59" s="65" t="s">
        <v>905</v>
      </c>
      <c r="AM59" s="71">
        <v>8</v>
      </c>
      <c r="AN59" s="9">
        <v>35</v>
      </c>
      <c r="AO59" s="9">
        <v>165</v>
      </c>
      <c r="AP59" s="6" t="s">
        <v>485</v>
      </c>
      <c r="AQ59" s="9" t="s">
        <v>649</v>
      </c>
      <c r="AR59" s="11" t="s">
        <v>1127</v>
      </c>
      <c r="AS59" s="11"/>
      <c r="AT59" s="9" t="s">
        <v>890</v>
      </c>
      <c r="AU59" s="9" t="s">
        <v>960</v>
      </c>
      <c r="AV59" s="9" t="s">
        <v>1193</v>
      </c>
      <c r="AW59" s="9" t="s">
        <v>1194</v>
      </c>
      <c r="AY59" s="11" t="s">
        <v>959</v>
      </c>
      <c r="AZ59" s="11"/>
      <c r="BA59" s="11" t="s">
        <v>1043</v>
      </c>
      <c r="BB59" s="72" t="s">
        <v>1312</v>
      </c>
      <c r="BC59" s="72" t="s">
        <v>1310</v>
      </c>
      <c r="BD59" s="72" t="s">
        <v>74</v>
      </c>
      <c r="BE59" s="79" t="s">
        <v>1193</v>
      </c>
      <c r="BF59" s="79" t="s">
        <v>25</v>
      </c>
      <c r="BG59" s="51" t="s">
        <v>1231</v>
      </c>
      <c r="BH59" s="51" t="s">
        <v>1232</v>
      </c>
      <c r="BI59" s="51" t="s">
        <v>1233</v>
      </c>
      <c r="BJ59" s="51" t="s">
        <v>1225</v>
      </c>
      <c r="BK59" s="51"/>
      <c r="BL59" s="51">
        <v>40602</v>
      </c>
      <c r="BM59" s="77" t="s">
        <v>1234</v>
      </c>
      <c r="BN59" s="51">
        <v>502</v>
      </c>
      <c r="BO59" s="51">
        <v>564</v>
      </c>
      <c r="BP59" s="51">
        <v>4150</v>
      </c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</row>
    <row r="60" spans="1:88" ht="112.5">
      <c r="A60" s="10">
        <v>43</v>
      </c>
      <c r="B60" s="119" t="s">
        <v>231</v>
      </c>
      <c r="C60" s="119" t="s">
        <v>189</v>
      </c>
      <c r="D60" s="11" t="s">
        <v>579</v>
      </c>
      <c r="E60" s="6" t="s">
        <v>504</v>
      </c>
      <c r="H60" s="11"/>
      <c r="I60" s="85"/>
      <c r="J60" s="85"/>
      <c r="K60" s="85"/>
      <c r="L60" s="85"/>
      <c r="M60" s="15" t="s">
        <v>163</v>
      </c>
      <c r="N60" s="15" t="s">
        <v>564</v>
      </c>
      <c r="P60" s="27" t="s">
        <v>774</v>
      </c>
      <c r="Q60" s="6" t="s">
        <v>776</v>
      </c>
      <c r="R60" s="10">
        <v>29</v>
      </c>
      <c r="S60" s="14">
        <f>IF(B60&lt;&gt;B59,1,0)</f>
        <v>1</v>
      </c>
      <c r="T60" s="14" t="b">
        <f t="shared" si="0"/>
        <v>0</v>
      </c>
      <c r="U60" s="75" t="s">
        <v>760</v>
      </c>
      <c r="V60" s="75" t="s">
        <v>772</v>
      </c>
      <c r="W60" s="87" t="s">
        <v>706</v>
      </c>
      <c r="X60" s="75" t="s">
        <v>705</v>
      </c>
      <c r="Y60" s="87" t="s">
        <v>773</v>
      </c>
      <c r="Z60" s="75" t="s">
        <v>564</v>
      </c>
      <c r="AE60" s="9" t="s">
        <v>579</v>
      </c>
      <c r="AH60" s="6" t="s">
        <v>967</v>
      </c>
      <c r="AI60" s="30" t="s">
        <v>775</v>
      </c>
      <c r="AK60" s="81"/>
      <c r="AL60" s="65"/>
      <c r="AM60" s="71"/>
      <c r="AN60" s="9">
        <v>43</v>
      </c>
      <c r="AO60" s="9">
        <v>83</v>
      </c>
      <c r="AP60" s="6" t="s">
        <v>504</v>
      </c>
      <c r="AQ60" s="9"/>
      <c r="AR60" s="11"/>
      <c r="AS60" s="11"/>
      <c r="AY60" s="11"/>
      <c r="AZ60" s="11"/>
      <c r="BA60" s="11"/>
      <c r="BB60" s="105"/>
      <c r="BC60" s="105"/>
      <c r="BD60" s="105"/>
      <c r="BE60" s="79"/>
      <c r="BF60" s="79"/>
      <c r="BG60" s="51"/>
      <c r="BH60" s="51"/>
      <c r="BI60" s="51"/>
      <c r="BJ60" s="51"/>
      <c r="BK60" s="51"/>
      <c r="BL60" s="51"/>
      <c r="BM60" s="77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</row>
    <row r="61" spans="1:88" ht="45">
      <c r="A61" s="10">
        <v>43</v>
      </c>
      <c r="B61" s="119" t="s">
        <v>231</v>
      </c>
      <c r="C61" s="119" t="s">
        <v>204</v>
      </c>
      <c r="D61" s="11" t="s">
        <v>579</v>
      </c>
      <c r="E61" s="6" t="s">
        <v>509</v>
      </c>
      <c r="J61" s="85"/>
      <c r="K61" s="85"/>
      <c r="L61" s="85"/>
      <c r="M61" s="15" t="s">
        <v>163</v>
      </c>
      <c r="P61" s="38" t="s">
        <v>809</v>
      </c>
      <c r="R61" s="10">
        <v>44</v>
      </c>
      <c r="S61" s="14">
        <f>IF(B61&lt;&gt;B60,1,0)</f>
        <v>0</v>
      </c>
      <c r="T61" s="14" t="b">
        <f t="shared" si="0"/>
        <v>0</v>
      </c>
      <c r="U61" s="5" t="s">
        <v>805</v>
      </c>
      <c r="V61" s="5" t="s">
        <v>806</v>
      </c>
      <c r="X61" s="5" t="s">
        <v>705</v>
      </c>
      <c r="Y61" s="26" t="s">
        <v>807</v>
      </c>
      <c r="Z61" s="6" t="s">
        <v>808</v>
      </c>
      <c r="AE61" s="9" t="s">
        <v>579</v>
      </c>
      <c r="AH61" s="6" t="s">
        <v>967</v>
      </c>
      <c r="AI61" s="37">
        <v>36374</v>
      </c>
      <c r="AK61" s="81"/>
      <c r="AL61" s="65"/>
      <c r="AM61" s="71"/>
      <c r="AN61" s="9">
        <v>43</v>
      </c>
      <c r="AO61" s="9">
        <v>166</v>
      </c>
      <c r="AP61" s="6" t="s">
        <v>509</v>
      </c>
      <c r="AQ61" s="9"/>
      <c r="AR61" s="11"/>
      <c r="AS61" s="11"/>
      <c r="AY61" s="11"/>
      <c r="AZ61" s="11"/>
      <c r="BA61" s="11"/>
      <c r="BB61" s="72"/>
      <c r="BC61" s="72"/>
      <c r="BD61" s="72"/>
      <c r="BE61" s="79"/>
      <c r="BF61" s="79"/>
      <c r="BG61" s="51"/>
      <c r="BH61" s="51"/>
      <c r="BI61" s="51"/>
      <c r="BJ61" s="51"/>
      <c r="BK61" s="51"/>
      <c r="BL61" s="51"/>
      <c r="BM61" s="77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</row>
    <row r="62" spans="1:88" ht="90">
      <c r="A62" s="10">
        <v>44</v>
      </c>
      <c r="B62" s="119" t="s">
        <v>251</v>
      </c>
      <c r="C62" s="119">
        <v>51</v>
      </c>
      <c r="D62" s="11" t="s">
        <v>578</v>
      </c>
      <c r="E62" s="6" t="s">
        <v>109</v>
      </c>
      <c r="G62" s="15" t="s">
        <v>575</v>
      </c>
      <c r="H62" s="9" t="s">
        <v>112</v>
      </c>
      <c r="I62" s="121">
        <v>36347</v>
      </c>
      <c r="J62" s="85">
        <v>36332</v>
      </c>
      <c r="K62" s="85"/>
      <c r="L62" s="85"/>
      <c r="M62" s="15" t="s">
        <v>1295</v>
      </c>
      <c r="N62" s="15" t="s">
        <v>890</v>
      </c>
      <c r="P62" s="10" t="s">
        <v>739</v>
      </c>
      <c r="Q62" s="34"/>
      <c r="R62" s="10">
        <v>21</v>
      </c>
      <c r="S62" s="14">
        <f>IF(B62&lt;&gt;B61,1,0)</f>
        <v>1</v>
      </c>
      <c r="T62" s="14" t="b">
        <f t="shared" si="0"/>
        <v>1</v>
      </c>
      <c r="U62" s="5" t="s">
        <v>723</v>
      </c>
      <c r="V62" s="5" t="s">
        <v>983</v>
      </c>
      <c r="W62" s="25" t="s">
        <v>735</v>
      </c>
      <c r="X62" s="5" t="s">
        <v>736</v>
      </c>
      <c r="Y62" s="25" t="s">
        <v>305</v>
      </c>
      <c r="Z62" s="5" t="s">
        <v>738</v>
      </c>
      <c r="AA62" s="45" t="s">
        <v>890</v>
      </c>
      <c r="AB62" s="45" t="s">
        <v>890</v>
      </c>
      <c r="AC62" s="44" t="s">
        <v>890</v>
      </c>
      <c r="AD62" s="44" t="s">
        <v>578</v>
      </c>
      <c r="AE62" s="44" t="s">
        <v>890</v>
      </c>
      <c r="AF62" s="44"/>
      <c r="AG62" s="44" t="s">
        <v>895</v>
      </c>
      <c r="AH62" s="6" t="s">
        <v>1028</v>
      </c>
      <c r="AI62" s="29" t="s">
        <v>740</v>
      </c>
      <c r="AK62" s="44" t="s">
        <v>1042</v>
      </c>
      <c r="AL62" s="65" t="s">
        <v>895</v>
      </c>
      <c r="AM62" s="71"/>
      <c r="AN62" s="9">
        <v>44</v>
      </c>
      <c r="AO62" s="9">
        <v>51</v>
      </c>
      <c r="AP62" s="6" t="s">
        <v>487</v>
      </c>
      <c r="AQ62" s="9" t="s">
        <v>619</v>
      </c>
      <c r="AR62" s="11" t="s">
        <v>1128</v>
      </c>
      <c r="AS62" s="11"/>
      <c r="AT62" s="9" t="s">
        <v>890</v>
      </c>
      <c r="AU62" s="9" t="s">
        <v>960</v>
      </c>
      <c r="AV62" s="9" t="s">
        <v>1195</v>
      </c>
      <c r="AW62" s="9" t="s">
        <v>1196</v>
      </c>
      <c r="AX62" s="9" t="s">
        <v>1177</v>
      </c>
      <c r="AY62" s="11" t="s">
        <v>959</v>
      </c>
      <c r="AZ62" s="11"/>
      <c r="BA62" s="11" t="s">
        <v>1052</v>
      </c>
      <c r="BB62" s="72" t="s">
        <v>1311</v>
      </c>
      <c r="BC62" s="72" t="s">
        <v>1310</v>
      </c>
      <c r="BD62" s="72" t="s">
        <v>89</v>
      </c>
      <c r="BE62" s="79" t="s">
        <v>1195</v>
      </c>
      <c r="BF62" s="79" t="s">
        <v>44</v>
      </c>
      <c r="BG62" s="51" t="s">
        <v>1235</v>
      </c>
      <c r="BH62" s="51" t="s">
        <v>1236</v>
      </c>
      <c r="BI62" s="51" t="s">
        <v>1237</v>
      </c>
      <c r="BJ62" s="51" t="s">
        <v>1225</v>
      </c>
      <c r="BK62" s="51" t="s">
        <v>1226</v>
      </c>
      <c r="BL62" s="51">
        <v>40601</v>
      </c>
      <c r="BM62" s="77"/>
      <c r="BN62" s="51">
        <v>502</v>
      </c>
      <c r="BO62" s="51">
        <v>564</v>
      </c>
      <c r="BP62" s="51">
        <v>5467</v>
      </c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76"/>
      <c r="CJ62" s="51"/>
    </row>
    <row r="63" spans="1:88" ht="90">
      <c r="A63" s="10">
        <v>44</v>
      </c>
      <c r="B63" s="119" t="s">
        <v>252</v>
      </c>
      <c r="C63" s="119">
        <v>51</v>
      </c>
      <c r="D63" s="11" t="s">
        <v>578</v>
      </c>
      <c r="E63" s="6" t="s">
        <v>113</v>
      </c>
      <c r="I63" s="85">
        <v>36347</v>
      </c>
      <c r="J63" s="85">
        <v>36332</v>
      </c>
      <c r="K63" s="85"/>
      <c r="L63" s="85"/>
      <c r="M63" s="15" t="s">
        <v>110</v>
      </c>
      <c r="N63" s="15" t="s">
        <v>890</v>
      </c>
      <c r="P63" s="10" t="s">
        <v>739</v>
      </c>
      <c r="Q63" s="34"/>
      <c r="R63" s="10">
        <v>21</v>
      </c>
      <c r="S63" s="14">
        <v>1</v>
      </c>
      <c r="T63" s="14" t="b">
        <v>1</v>
      </c>
      <c r="U63" s="5" t="s">
        <v>723</v>
      </c>
      <c r="V63" s="5" t="s">
        <v>983</v>
      </c>
      <c r="W63" s="25" t="s">
        <v>735</v>
      </c>
      <c r="X63" s="5" t="s">
        <v>736</v>
      </c>
      <c r="Y63" s="25" t="s">
        <v>305</v>
      </c>
      <c r="Z63" s="5" t="s">
        <v>738</v>
      </c>
      <c r="AA63" s="45" t="s">
        <v>890</v>
      </c>
      <c r="AB63" s="45" t="s">
        <v>890</v>
      </c>
      <c r="AC63" s="44" t="s">
        <v>890</v>
      </c>
      <c r="AD63" s="44" t="s">
        <v>578</v>
      </c>
      <c r="AE63" s="44" t="s">
        <v>890</v>
      </c>
      <c r="AF63" s="44"/>
      <c r="AG63" s="44" t="s">
        <v>895</v>
      </c>
      <c r="AH63" s="6" t="s">
        <v>1028</v>
      </c>
      <c r="AI63" s="29" t="s">
        <v>740</v>
      </c>
      <c r="AK63" s="44" t="s">
        <v>1042</v>
      </c>
      <c r="AL63" s="65" t="s">
        <v>895</v>
      </c>
      <c r="AM63" s="71"/>
      <c r="AN63" s="9">
        <v>44</v>
      </c>
      <c r="AO63" s="9">
        <v>51</v>
      </c>
      <c r="AP63" s="6" t="s">
        <v>487</v>
      </c>
      <c r="AQ63" s="9" t="s">
        <v>111</v>
      </c>
      <c r="AR63" s="11" t="s">
        <v>1128</v>
      </c>
      <c r="AS63" s="11"/>
      <c r="AT63" s="9" t="s">
        <v>890</v>
      </c>
      <c r="AU63" s="9" t="s">
        <v>960</v>
      </c>
      <c r="AV63" s="9" t="s">
        <v>1195</v>
      </c>
      <c r="AW63" s="9" t="s">
        <v>1196</v>
      </c>
      <c r="AX63" s="9" t="s">
        <v>1177</v>
      </c>
      <c r="AY63" s="11" t="s">
        <v>959</v>
      </c>
      <c r="AZ63" s="11"/>
      <c r="BA63" s="11" t="s">
        <v>1052</v>
      </c>
      <c r="BB63" s="72" t="s">
        <v>1311</v>
      </c>
      <c r="BC63" s="72" t="s">
        <v>1310</v>
      </c>
      <c r="BD63" s="72" t="s">
        <v>89</v>
      </c>
      <c r="BE63" s="79" t="s">
        <v>1195</v>
      </c>
      <c r="BF63" s="79" t="s">
        <v>44</v>
      </c>
      <c r="BG63" s="51" t="s">
        <v>1235</v>
      </c>
      <c r="BH63" s="51" t="s">
        <v>1236</v>
      </c>
      <c r="BI63" s="51" t="s">
        <v>1237</v>
      </c>
      <c r="BJ63" s="51" t="s">
        <v>1225</v>
      </c>
      <c r="BK63" s="51" t="s">
        <v>1226</v>
      </c>
      <c r="BL63" s="51">
        <v>40601</v>
      </c>
      <c r="BM63" s="77"/>
      <c r="BN63" s="51">
        <v>502</v>
      </c>
      <c r="BO63" s="51">
        <v>564</v>
      </c>
      <c r="BP63" s="51">
        <v>5467</v>
      </c>
      <c r="BQ63" s="51"/>
      <c r="BR63" s="76"/>
      <c r="BS63" s="51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8" ht="90">
      <c r="A64" s="10">
        <v>46</v>
      </c>
      <c r="B64" s="119" t="s">
        <v>194</v>
      </c>
      <c r="C64" s="119" t="s">
        <v>355</v>
      </c>
      <c r="D64" s="11" t="s">
        <v>578</v>
      </c>
      <c r="E64" s="6" t="s">
        <v>491</v>
      </c>
      <c r="F64" s="11" t="s">
        <v>890</v>
      </c>
      <c r="G64" s="15" t="s">
        <v>528</v>
      </c>
      <c r="H64" s="17" t="s">
        <v>620</v>
      </c>
      <c r="I64" s="86">
        <v>36356</v>
      </c>
      <c r="J64" s="85">
        <v>36339</v>
      </c>
      <c r="K64" s="85">
        <v>36325</v>
      </c>
      <c r="L64" s="85"/>
      <c r="M64" s="15" t="s">
        <v>367</v>
      </c>
      <c r="N64" s="15" t="s">
        <v>890</v>
      </c>
      <c r="O64" s="15" t="s">
        <v>1177</v>
      </c>
      <c r="P64" s="10" t="s">
        <v>795</v>
      </c>
      <c r="R64" s="10">
        <v>36</v>
      </c>
      <c r="S64" s="14">
        <f>IF(B64&lt;&gt;B63,1,0)</f>
        <v>1</v>
      </c>
      <c r="T64" s="14" t="b">
        <f t="shared" si="0"/>
        <v>1</v>
      </c>
      <c r="U64" s="5" t="s">
        <v>760</v>
      </c>
      <c r="V64" s="5" t="s">
        <v>790</v>
      </c>
      <c r="W64" s="25">
        <v>3548</v>
      </c>
      <c r="X64" s="5" t="s">
        <v>791</v>
      </c>
      <c r="Y64" s="25" t="s">
        <v>793</v>
      </c>
      <c r="Z64" s="5" t="s">
        <v>794</v>
      </c>
      <c r="AA64" s="8" t="s">
        <v>903</v>
      </c>
      <c r="AB64" s="8" t="s">
        <v>903</v>
      </c>
      <c r="AC64" s="9" t="s">
        <v>903</v>
      </c>
      <c r="AE64" s="9" t="s">
        <v>890</v>
      </c>
      <c r="AG64" s="9" t="s">
        <v>906</v>
      </c>
      <c r="AH64" s="6" t="s">
        <v>1029</v>
      </c>
      <c r="AI64" s="29">
        <v>36326</v>
      </c>
      <c r="AK64" s="44" t="s">
        <v>904</v>
      </c>
      <c r="AL64" s="65" t="s">
        <v>906</v>
      </c>
      <c r="AM64" s="71">
        <v>9</v>
      </c>
      <c r="AN64" s="9">
        <v>46</v>
      </c>
      <c r="AO64" s="9">
        <v>113</v>
      </c>
      <c r="AP64" s="6" t="s">
        <v>491</v>
      </c>
      <c r="AQ64" s="9" t="s">
        <v>620</v>
      </c>
      <c r="AR64" s="11" t="s">
        <v>1129</v>
      </c>
      <c r="AS64" s="11"/>
      <c r="AT64" s="9" t="s">
        <v>890</v>
      </c>
      <c r="AU64" s="9" t="s">
        <v>960</v>
      </c>
      <c r="AV64" s="9" t="s">
        <v>1197</v>
      </c>
      <c r="AW64" s="9" t="s">
        <v>1198</v>
      </c>
      <c r="AX64" s="9" t="s">
        <v>1177</v>
      </c>
      <c r="AY64" s="11" t="s">
        <v>959</v>
      </c>
      <c r="AZ64" s="11"/>
      <c r="BA64" s="11" t="s">
        <v>1049</v>
      </c>
      <c r="BB64" s="72" t="s">
        <v>1311</v>
      </c>
      <c r="BC64" s="72" t="s">
        <v>1310</v>
      </c>
      <c r="BD64" s="72" t="s">
        <v>64</v>
      </c>
      <c r="BE64" s="79" t="s">
        <v>1197</v>
      </c>
      <c r="BF64" s="79" t="s">
        <v>12</v>
      </c>
      <c r="BG64" s="51" t="s">
        <v>1238</v>
      </c>
      <c r="BH64" s="51" t="s">
        <v>1239</v>
      </c>
      <c r="BI64" s="51"/>
      <c r="BJ64" s="51" t="s">
        <v>1225</v>
      </c>
      <c r="BK64" s="51" t="s">
        <v>1226</v>
      </c>
      <c r="BL64" s="51">
        <v>40601</v>
      </c>
      <c r="BM64" s="77"/>
      <c r="BN64" s="51">
        <v>502</v>
      </c>
      <c r="BO64" s="51"/>
      <c r="BP64" s="51">
        <v>2420</v>
      </c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</row>
    <row r="65" spans="1:88" ht="90">
      <c r="A65" s="10">
        <v>46</v>
      </c>
      <c r="B65" s="119" t="s">
        <v>417</v>
      </c>
      <c r="C65" s="119" t="s">
        <v>355</v>
      </c>
      <c r="D65" s="11" t="s">
        <v>578</v>
      </c>
      <c r="E65" s="6" t="s">
        <v>491</v>
      </c>
      <c r="F65" s="11" t="s">
        <v>890</v>
      </c>
      <c r="H65" s="17" t="s">
        <v>385</v>
      </c>
      <c r="I65" s="86">
        <v>36356</v>
      </c>
      <c r="J65" s="85">
        <v>36339</v>
      </c>
      <c r="K65" s="85">
        <v>36325</v>
      </c>
      <c r="L65" s="85"/>
      <c r="P65" s="10"/>
      <c r="R65" s="10"/>
      <c r="S65" s="14"/>
      <c r="T65" s="14"/>
      <c r="U65" s="5" t="s">
        <v>760</v>
      </c>
      <c r="V65" s="5" t="s">
        <v>790</v>
      </c>
      <c r="W65" s="25">
        <v>3548</v>
      </c>
      <c r="X65" s="5" t="s">
        <v>791</v>
      </c>
      <c r="Y65" s="25" t="s">
        <v>793</v>
      </c>
      <c r="Z65" s="5" t="s">
        <v>794</v>
      </c>
      <c r="AH65" s="6"/>
      <c r="AI65" s="29"/>
      <c r="AK65" s="44" t="s">
        <v>904</v>
      </c>
      <c r="AL65" s="65" t="s">
        <v>906</v>
      </c>
      <c r="AM65" s="71">
        <v>9</v>
      </c>
      <c r="AN65" s="9">
        <v>46</v>
      </c>
      <c r="AO65" s="9">
        <v>113</v>
      </c>
      <c r="AP65" s="6" t="s">
        <v>491</v>
      </c>
      <c r="AQ65" s="9" t="s">
        <v>620</v>
      </c>
      <c r="AR65" s="11" t="s">
        <v>1129</v>
      </c>
      <c r="AS65" s="11"/>
      <c r="AT65" s="9" t="s">
        <v>890</v>
      </c>
      <c r="AU65" s="9" t="s">
        <v>960</v>
      </c>
      <c r="AV65" s="9" t="s">
        <v>1197</v>
      </c>
      <c r="AW65" s="9" t="s">
        <v>1198</v>
      </c>
      <c r="AX65" s="9" t="s">
        <v>1177</v>
      </c>
      <c r="AY65" s="11" t="s">
        <v>959</v>
      </c>
      <c r="AZ65" s="11"/>
      <c r="BA65" s="11" t="s">
        <v>1049</v>
      </c>
      <c r="BB65" s="72" t="s">
        <v>1311</v>
      </c>
      <c r="BC65" s="72" t="s">
        <v>1310</v>
      </c>
      <c r="BD65" s="72" t="s">
        <v>64</v>
      </c>
      <c r="BE65" s="79" t="s">
        <v>1197</v>
      </c>
      <c r="BF65" s="79" t="s">
        <v>12</v>
      </c>
      <c r="BG65" s="51" t="s">
        <v>1238</v>
      </c>
      <c r="BH65" s="51" t="s">
        <v>1239</v>
      </c>
      <c r="BI65" s="51"/>
      <c r="BJ65" s="51" t="s">
        <v>1225</v>
      </c>
      <c r="BK65" s="51" t="s">
        <v>1226</v>
      </c>
      <c r="BL65" s="51">
        <v>40601</v>
      </c>
      <c r="BM65" s="77"/>
      <c r="BN65" s="51">
        <v>502</v>
      </c>
      <c r="BO65" s="51"/>
      <c r="BP65" s="51">
        <v>2420</v>
      </c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</row>
    <row r="66" spans="1:88" ht="90">
      <c r="A66" s="10"/>
      <c r="B66" s="119" t="s">
        <v>418</v>
      </c>
      <c r="C66" s="119"/>
      <c r="D66" s="11"/>
      <c r="E66" s="6" t="s">
        <v>491</v>
      </c>
      <c r="H66" s="17" t="s">
        <v>386</v>
      </c>
      <c r="I66" s="86">
        <v>36356</v>
      </c>
      <c r="J66" s="85">
        <v>36339</v>
      </c>
      <c r="K66" s="85">
        <v>36325</v>
      </c>
      <c r="L66" s="85"/>
      <c r="P66" s="10"/>
      <c r="R66" s="10"/>
      <c r="S66" s="14"/>
      <c r="T66" s="14"/>
      <c r="U66" s="5" t="s">
        <v>760</v>
      </c>
      <c r="V66" s="5" t="s">
        <v>790</v>
      </c>
      <c r="W66" s="25">
        <v>3548</v>
      </c>
      <c r="X66" s="5" t="s">
        <v>791</v>
      </c>
      <c r="Y66" s="25" t="s">
        <v>793</v>
      </c>
      <c r="Z66" s="5" t="s">
        <v>794</v>
      </c>
      <c r="AH66" s="6"/>
      <c r="AI66" s="29"/>
      <c r="AK66" s="44" t="s">
        <v>904</v>
      </c>
      <c r="AL66" s="65" t="s">
        <v>906</v>
      </c>
      <c r="AM66" s="71">
        <v>9</v>
      </c>
      <c r="AN66" s="9">
        <v>46</v>
      </c>
      <c r="AO66" s="9">
        <v>113</v>
      </c>
      <c r="AP66" s="6" t="s">
        <v>491</v>
      </c>
      <c r="AQ66" s="9" t="s">
        <v>620</v>
      </c>
      <c r="AR66" s="11" t="s">
        <v>1129</v>
      </c>
      <c r="AS66" s="11"/>
      <c r="AT66" s="9" t="s">
        <v>890</v>
      </c>
      <c r="AU66" s="9" t="s">
        <v>960</v>
      </c>
      <c r="AV66" s="9" t="s">
        <v>1197</v>
      </c>
      <c r="AW66" s="9" t="s">
        <v>1198</v>
      </c>
      <c r="AX66" s="9" t="s">
        <v>1177</v>
      </c>
      <c r="AY66" s="11" t="s">
        <v>959</v>
      </c>
      <c r="AZ66" s="11"/>
      <c r="BA66" s="11" t="s">
        <v>1049</v>
      </c>
      <c r="BB66" s="72" t="s">
        <v>1311</v>
      </c>
      <c r="BC66" s="72" t="s">
        <v>1310</v>
      </c>
      <c r="BD66" s="72" t="s">
        <v>64</v>
      </c>
      <c r="BE66" s="79" t="s">
        <v>1197</v>
      </c>
      <c r="BF66" s="79" t="s">
        <v>12</v>
      </c>
      <c r="BG66" s="51" t="s">
        <v>1238</v>
      </c>
      <c r="BH66" s="51" t="s">
        <v>1239</v>
      </c>
      <c r="BI66" s="51"/>
      <c r="BJ66" s="51" t="s">
        <v>1225</v>
      </c>
      <c r="BK66" s="51" t="s">
        <v>1226</v>
      </c>
      <c r="BL66" s="51">
        <v>40601</v>
      </c>
      <c r="BM66" s="77"/>
      <c r="BN66" s="51">
        <v>502</v>
      </c>
      <c r="BO66" s="51"/>
      <c r="BP66" s="51">
        <v>2420</v>
      </c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</row>
    <row r="67" spans="1:88" ht="90">
      <c r="A67" s="10"/>
      <c r="B67" s="15" t="s">
        <v>419</v>
      </c>
      <c r="C67" s="119"/>
      <c r="D67" s="11"/>
      <c r="E67" s="6" t="s">
        <v>491</v>
      </c>
      <c r="H67" s="17" t="s">
        <v>387</v>
      </c>
      <c r="I67" s="86">
        <v>36356</v>
      </c>
      <c r="J67" s="85">
        <v>36339</v>
      </c>
      <c r="K67" s="85">
        <v>36325</v>
      </c>
      <c r="L67" s="85"/>
      <c r="P67" s="10"/>
      <c r="R67" s="10"/>
      <c r="S67" s="14"/>
      <c r="T67" s="14"/>
      <c r="U67" s="5" t="s">
        <v>760</v>
      </c>
      <c r="V67" s="5" t="s">
        <v>790</v>
      </c>
      <c r="W67" s="25">
        <v>3548</v>
      </c>
      <c r="X67" s="5" t="s">
        <v>791</v>
      </c>
      <c r="Y67" s="25" t="s">
        <v>793</v>
      </c>
      <c r="Z67" s="5" t="s">
        <v>794</v>
      </c>
      <c r="AH67" s="6"/>
      <c r="AI67" s="29"/>
      <c r="AK67" s="44" t="s">
        <v>904</v>
      </c>
      <c r="AL67" s="65" t="s">
        <v>906</v>
      </c>
      <c r="AM67" s="71">
        <v>9</v>
      </c>
      <c r="AN67" s="9">
        <v>46</v>
      </c>
      <c r="AO67" s="9">
        <v>113</v>
      </c>
      <c r="AP67" s="6" t="s">
        <v>491</v>
      </c>
      <c r="AQ67" s="9" t="s">
        <v>620</v>
      </c>
      <c r="AR67" s="11" t="s">
        <v>1129</v>
      </c>
      <c r="AS67" s="11"/>
      <c r="AT67" s="9" t="s">
        <v>890</v>
      </c>
      <c r="AU67" s="9" t="s">
        <v>960</v>
      </c>
      <c r="AV67" s="9" t="s">
        <v>1197</v>
      </c>
      <c r="AW67" s="9" t="s">
        <v>1198</v>
      </c>
      <c r="AX67" s="9" t="s">
        <v>1177</v>
      </c>
      <c r="AY67" s="11" t="s">
        <v>959</v>
      </c>
      <c r="AZ67" s="11"/>
      <c r="BA67" s="11" t="s">
        <v>1049</v>
      </c>
      <c r="BB67" s="72" t="s">
        <v>1311</v>
      </c>
      <c r="BC67" s="72" t="s">
        <v>1310</v>
      </c>
      <c r="BD67" s="72" t="s">
        <v>64</v>
      </c>
      <c r="BE67" s="79" t="s">
        <v>1197</v>
      </c>
      <c r="BF67" s="79" t="s">
        <v>12</v>
      </c>
      <c r="BG67" s="51" t="s">
        <v>1238</v>
      </c>
      <c r="BH67" s="51" t="s">
        <v>1239</v>
      </c>
      <c r="BI67" s="51"/>
      <c r="BJ67" s="51" t="s">
        <v>1225</v>
      </c>
      <c r="BK67" s="51" t="s">
        <v>1226</v>
      </c>
      <c r="BL67" s="51">
        <v>40601</v>
      </c>
      <c r="BM67" s="77"/>
      <c r="BN67" s="51">
        <v>502</v>
      </c>
      <c r="BO67" s="51"/>
      <c r="BP67" s="51">
        <v>2420</v>
      </c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</row>
    <row r="68" spans="1:88" ht="90">
      <c r="A68" s="10"/>
      <c r="B68" s="119" t="s">
        <v>420</v>
      </c>
      <c r="C68" s="119"/>
      <c r="D68" s="11"/>
      <c r="E68" s="6" t="s">
        <v>491</v>
      </c>
      <c r="H68" s="17" t="s">
        <v>388</v>
      </c>
      <c r="I68" s="86">
        <v>36356</v>
      </c>
      <c r="J68" s="85">
        <v>36339</v>
      </c>
      <c r="K68" s="85">
        <v>36325</v>
      </c>
      <c r="L68" s="85"/>
      <c r="P68" s="10"/>
      <c r="R68" s="10"/>
      <c r="S68" s="14"/>
      <c r="T68" s="14"/>
      <c r="U68" s="5" t="s">
        <v>760</v>
      </c>
      <c r="V68" s="5" t="s">
        <v>790</v>
      </c>
      <c r="W68" s="25">
        <v>3548</v>
      </c>
      <c r="X68" s="5" t="s">
        <v>791</v>
      </c>
      <c r="Y68" s="25" t="s">
        <v>793</v>
      </c>
      <c r="Z68" s="5" t="s">
        <v>794</v>
      </c>
      <c r="AH68" s="6"/>
      <c r="AI68" s="29"/>
      <c r="AK68" s="44" t="s">
        <v>904</v>
      </c>
      <c r="AL68" s="65" t="s">
        <v>906</v>
      </c>
      <c r="AM68" s="71">
        <v>9</v>
      </c>
      <c r="AN68" s="9">
        <v>46</v>
      </c>
      <c r="AO68" s="9">
        <v>113</v>
      </c>
      <c r="AP68" s="6" t="s">
        <v>491</v>
      </c>
      <c r="AQ68" s="9" t="s">
        <v>620</v>
      </c>
      <c r="AR68" s="11" t="s">
        <v>1129</v>
      </c>
      <c r="AS68" s="11"/>
      <c r="AT68" s="9" t="s">
        <v>890</v>
      </c>
      <c r="AU68" s="9" t="s">
        <v>960</v>
      </c>
      <c r="AV68" s="9" t="s">
        <v>1197</v>
      </c>
      <c r="AW68" s="9" t="s">
        <v>1198</v>
      </c>
      <c r="AX68" s="9" t="s">
        <v>1177</v>
      </c>
      <c r="AY68" s="11" t="s">
        <v>959</v>
      </c>
      <c r="AZ68" s="11"/>
      <c r="BA68" s="11" t="s">
        <v>1049</v>
      </c>
      <c r="BB68" s="72" t="s">
        <v>1311</v>
      </c>
      <c r="BC68" s="72" t="s">
        <v>1310</v>
      </c>
      <c r="BD68" s="72" t="s">
        <v>64</v>
      </c>
      <c r="BE68" s="79" t="s">
        <v>1197</v>
      </c>
      <c r="BF68" s="79" t="s">
        <v>12</v>
      </c>
      <c r="BG68" s="51" t="s">
        <v>1238</v>
      </c>
      <c r="BH68" s="51" t="s">
        <v>1239</v>
      </c>
      <c r="BI68" s="51"/>
      <c r="BJ68" s="51" t="s">
        <v>1225</v>
      </c>
      <c r="BK68" s="51" t="s">
        <v>1226</v>
      </c>
      <c r="BL68" s="51">
        <v>40601</v>
      </c>
      <c r="BM68" s="77"/>
      <c r="BN68" s="51">
        <v>502</v>
      </c>
      <c r="BO68" s="51"/>
      <c r="BP68" s="51">
        <v>2420</v>
      </c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</row>
    <row r="69" spans="1:88" ht="90">
      <c r="A69" s="10"/>
      <c r="B69" s="15" t="s">
        <v>421</v>
      </c>
      <c r="C69" s="119"/>
      <c r="D69" s="11"/>
      <c r="E69" s="6" t="s">
        <v>491</v>
      </c>
      <c r="H69" s="17" t="s">
        <v>389</v>
      </c>
      <c r="I69" s="86">
        <v>36356</v>
      </c>
      <c r="J69" s="85">
        <v>36339</v>
      </c>
      <c r="K69" s="85">
        <v>36325</v>
      </c>
      <c r="L69" s="85"/>
      <c r="P69" s="10"/>
      <c r="R69" s="10"/>
      <c r="S69" s="14"/>
      <c r="T69" s="14"/>
      <c r="U69" s="5" t="s">
        <v>760</v>
      </c>
      <c r="V69" s="5" t="s">
        <v>790</v>
      </c>
      <c r="W69" s="25">
        <v>3548</v>
      </c>
      <c r="X69" s="5" t="s">
        <v>791</v>
      </c>
      <c r="Y69" s="25" t="s">
        <v>793</v>
      </c>
      <c r="Z69" s="5" t="s">
        <v>794</v>
      </c>
      <c r="AH69" s="6"/>
      <c r="AI69" s="29"/>
      <c r="AK69" s="44" t="s">
        <v>904</v>
      </c>
      <c r="AL69" s="65" t="s">
        <v>906</v>
      </c>
      <c r="AM69" s="71">
        <v>9</v>
      </c>
      <c r="AN69" s="9">
        <v>46</v>
      </c>
      <c r="AO69" s="9">
        <v>113</v>
      </c>
      <c r="AP69" s="6" t="s">
        <v>491</v>
      </c>
      <c r="AQ69" s="9" t="s">
        <v>620</v>
      </c>
      <c r="AR69" s="11" t="s">
        <v>1129</v>
      </c>
      <c r="AS69" s="11"/>
      <c r="AT69" s="9" t="s">
        <v>890</v>
      </c>
      <c r="AU69" s="9" t="s">
        <v>960</v>
      </c>
      <c r="AV69" s="9" t="s">
        <v>1197</v>
      </c>
      <c r="AW69" s="9" t="s">
        <v>1198</v>
      </c>
      <c r="AX69" s="9" t="s">
        <v>1177</v>
      </c>
      <c r="AY69" s="11" t="s">
        <v>959</v>
      </c>
      <c r="AZ69" s="11"/>
      <c r="BA69" s="11" t="s">
        <v>1049</v>
      </c>
      <c r="BB69" s="72" t="s">
        <v>1311</v>
      </c>
      <c r="BC69" s="72" t="s">
        <v>1310</v>
      </c>
      <c r="BD69" s="72" t="s">
        <v>64</v>
      </c>
      <c r="BE69" s="79" t="s">
        <v>1197</v>
      </c>
      <c r="BF69" s="79" t="s">
        <v>12</v>
      </c>
      <c r="BG69" s="51" t="s">
        <v>1238</v>
      </c>
      <c r="BH69" s="51" t="s">
        <v>1239</v>
      </c>
      <c r="BI69" s="51"/>
      <c r="BJ69" s="51" t="s">
        <v>1225</v>
      </c>
      <c r="BK69" s="51" t="s">
        <v>1226</v>
      </c>
      <c r="BL69" s="51">
        <v>40601</v>
      </c>
      <c r="BM69" s="77"/>
      <c r="BN69" s="51">
        <v>502</v>
      </c>
      <c r="BO69" s="51"/>
      <c r="BP69" s="51">
        <v>2420</v>
      </c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</row>
    <row r="70" spans="1:88" ht="90">
      <c r="A70" s="10"/>
      <c r="B70" s="119" t="s">
        <v>422</v>
      </c>
      <c r="C70" s="119"/>
      <c r="D70" s="11"/>
      <c r="E70" s="6" t="s">
        <v>491</v>
      </c>
      <c r="H70" s="17" t="s">
        <v>390</v>
      </c>
      <c r="I70" s="86">
        <v>36356</v>
      </c>
      <c r="J70" s="85">
        <v>36339</v>
      </c>
      <c r="K70" s="85">
        <v>36325</v>
      </c>
      <c r="L70" s="85"/>
      <c r="P70" s="10"/>
      <c r="R70" s="10"/>
      <c r="S70" s="14"/>
      <c r="T70" s="14"/>
      <c r="U70" s="5" t="s">
        <v>760</v>
      </c>
      <c r="V70" s="5" t="s">
        <v>790</v>
      </c>
      <c r="W70" s="25">
        <v>3548</v>
      </c>
      <c r="X70" s="5" t="s">
        <v>791</v>
      </c>
      <c r="Y70" s="25" t="s">
        <v>793</v>
      </c>
      <c r="Z70" s="5" t="s">
        <v>794</v>
      </c>
      <c r="AH70" s="6"/>
      <c r="AI70" s="29"/>
      <c r="AK70" s="44" t="s">
        <v>904</v>
      </c>
      <c r="AL70" s="65" t="s">
        <v>906</v>
      </c>
      <c r="AM70" s="71">
        <v>9</v>
      </c>
      <c r="AN70" s="9">
        <v>46</v>
      </c>
      <c r="AO70" s="9">
        <v>113</v>
      </c>
      <c r="AP70" s="6" t="s">
        <v>491</v>
      </c>
      <c r="AQ70" s="9" t="s">
        <v>620</v>
      </c>
      <c r="AR70" s="11" t="s">
        <v>1129</v>
      </c>
      <c r="AS70" s="11"/>
      <c r="AT70" s="9" t="s">
        <v>890</v>
      </c>
      <c r="AU70" s="9" t="s">
        <v>960</v>
      </c>
      <c r="AV70" s="9" t="s">
        <v>1197</v>
      </c>
      <c r="AW70" s="9" t="s">
        <v>1198</v>
      </c>
      <c r="AX70" s="9" t="s">
        <v>1177</v>
      </c>
      <c r="AY70" s="11" t="s">
        <v>959</v>
      </c>
      <c r="AZ70" s="11"/>
      <c r="BA70" s="11" t="s">
        <v>1049</v>
      </c>
      <c r="BB70" s="72" t="s">
        <v>1311</v>
      </c>
      <c r="BC70" s="72" t="s">
        <v>1310</v>
      </c>
      <c r="BD70" s="72" t="s">
        <v>64</v>
      </c>
      <c r="BE70" s="79" t="s">
        <v>1197</v>
      </c>
      <c r="BF70" s="79" t="s">
        <v>12</v>
      </c>
      <c r="BG70" s="51" t="s">
        <v>1238</v>
      </c>
      <c r="BH70" s="51" t="s">
        <v>1239</v>
      </c>
      <c r="BI70" s="51"/>
      <c r="BJ70" s="51" t="s">
        <v>1225</v>
      </c>
      <c r="BK70" s="51" t="s">
        <v>1226</v>
      </c>
      <c r="BL70" s="51">
        <v>40601</v>
      </c>
      <c r="BM70" s="77"/>
      <c r="BN70" s="51">
        <v>502</v>
      </c>
      <c r="BO70" s="51"/>
      <c r="BP70" s="51">
        <v>2420</v>
      </c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</row>
    <row r="71" spans="1:88" ht="90">
      <c r="A71" s="10"/>
      <c r="B71" s="15" t="s">
        <v>423</v>
      </c>
      <c r="C71" s="119"/>
      <c r="D71" s="11"/>
      <c r="E71" s="6" t="s">
        <v>491</v>
      </c>
      <c r="H71" s="17" t="s">
        <v>391</v>
      </c>
      <c r="I71" s="86">
        <v>36356</v>
      </c>
      <c r="J71" s="85">
        <v>36339</v>
      </c>
      <c r="K71" s="85">
        <v>36325</v>
      </c>
      <c r="L71" s="85"/>
      <c r="P71" s="10"/>
      <c r="R71" s="10"/>
      <c r="S71" s="14"/>
      <c r="T71" s="14"/>
      <c r="U71" s="5" t="s">
        <v>760</v>
      </c>
      <c r="V71" s="5" t="s">
        <v>790</v>
      </c>
      <c r="W71" s="25">
        <v>3548</v>
      </c>
      <c r="X71" s="5" t="s">
        <v>791</v>
      </c>
      <c r="Y71" s="25" t="s">
        <v>793</v>
      </c>
      <c r="Z71" s="5" t="s">
        <v>794</v>
      </c>
      <c r="AH71" s="6"/>
      <c r="AI71" s="29"/>
      <c r="AK71" s="44" t="s">
        <v>904</v>
      </c>
      <c r="AL71" s="65" t="s">
        <v>906</v>
      </c>
      <c r="AM71" s="71">
        <v>9</v>
      </c>
      <c r="AN71" s="9">
        <v>46</v>
      </c>
      <c r="AO71" s="9">
        <v>113</v>
      </c>
      <c r="AP71" s="6" t="s">
        <v>491</v>
      </c>
      <c r="AQ71" s="9" t="s">
        <v>620</v>
      </c>
      <c r="AR71" s="11" t="s">
        <v>1129</v>
      </c>
      <c r="AS71" s="11"/>
      <c r="AT71" s="9" t="s">
        <v>890</v>
      </c>
      <c r="AU71" s="9" t="s">
        <v>960</v>
      </c>
      <c r="AV71" s="9" t="s">
        <v>1197</v>
      </c>
      <c r="AW71" s="9" t="s">
        <v>1198</v>
      </c>
      <c r="AX71" s="9" t="s">
        <v>1177</v>
      </c>
      <c r="AY71" s="11" t="s">
        <v>959</v>
      </c>
      <c r="AZ71" s="11"/>
      <c r="BA71" s="11" t="s">
        <v>1049</v>
      </c>
      <c r="BB71" s="72" t="s">
        <v>1311</v>
      </c>
      <c r="BC71" s="72" t="s">
        <v>1310</v>
      </c>
      <c r="BD71" s="72" t="s">
        <v>64</v>
      </c>
      <c r="BE71" s="79" t="s">
        <v>1197</v>
      </c>
      <c r="BF71" s="79" t="s">
        <v>12</v>
      </c>
      <c r="BG71" s="51" t="s">
        <v>1238</v>
      </c>
      <c r="BH71" s="51" t="s">
        <v>1239</v>
      </c>
      <c r="BI71" s="51"/>
      <c r="BJ71" s="51" t="s">
        <v>1225</v>
      </c>
      <c r="BK71" s="51" t="s">
        <v>1226</v>
      </c>
      <c r="BL71" s="51">
        <v>40601</v>
      </c>
      <c r="BM71" s="77"/>
      <c r="BN71" s="51">
        <v>502</v>
      </c>
      <c r="BO71" s="51"/>
      <c r="BP71" s="51">
        <v>2420</v>
      </c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</row>
    <row r="72" spans="1:88" ht="90">
      <c r="A72" s="10"/>
      <c r="B72" s="119" t="s">
        <v>424</v>
      </c>
      <c r="C72" s="119"/>
      <c r="D72" s="11"/>
      <c r="E72" s="6" t="s">
        <v>491</v>
      </c>
      <c r="H72" s="17" t="s">
        <v>392</v>
      </c>
      <c r="I72" s="86">
        <v>36356</v>
      </c>
      <c r="J72" s="85">
        <v>36339</v>
      </c>
      <c r="K72" s="85">
        <v>36325</v>
      </c>
      <c r="L72" s="85"/>
      <c r="P72" s="10"/>
      <c r="R72" s="10"/>
      <c r="S72" s="14"/>
      <c r="T72" s="14"/>
      <c r="U72" s="5" t="s">
        <v>760</v>
      </c>
      <c r="V72" s="5" t="s">
        <v>790</v>
      </c>
      <c r="W72" s="25">
        <v>3548</v>
      </c>
      <c r="X72" s="5" t="s">
        <v>791</v>
      </c>
      <c r="Y72" s="25" t="s">
        <v>793</v>
      </c>
      <c r="Z72" s="5" t="s">
        <v>794</v>
      </c>
      <c r="AH72" s="6"/>
      <c r="AI72" s="29"/>
      <c r="AK72" s="44" t="s">
        <v>904</v>
      </c>
      <c r="AL72" s="65" t="s">
        <v>906</v>
      </c>
      <c r="AM72" s="71">
        <v>9</v>
      </c>
      <c r="AN72" s="9">
        <v>46</v>
      </c>
      <c r="AO72" s="9">
        <v>113</v>
      </c>
      <c r="AP72" s="6" t="s">
        <v>491</v>
      </c>
      <c r="AQ72" s="9" t="s">
        <v>620</v>
      </c>
      <c r="AR72" s="11" t="s">
        <v>1129</v>
      </c>
      <c r="AS72" s="11"/>
      <c r="AT72" s="9" t="s">
        <v>890</v>
      </c>
      <c r="AU72" s="9" t="s">
        <v>960</v>
      </c>
      <c r="AV72" s="9" t="s">
        <v>1197</v>
      </c>
      <c r="AW72" s="9" t="s">
        <v>1198</v>
      </c>
      <c r="AX72" s="9" t="s">
        <v>1177</v>
      </c>
      <c r="AY72" s="11" t="s">
        <v>959</v>
      </c>
      <c r="AZ72" s="11"/>
      <c r="BA72" s="11" t="s">
        <v>1049</v>
      </c>
      <c r="BB72" s="72" t="s">
        <v>1311</v>
      </c>
      <c r="BC72" s="72" t="s">
        <v>1310</v>
      </c>
      <c r="BD72" s="72" t="s">
        <v>64</v>
      </c>
      <c r="BE72" s="79" t="s">
        <v>1197</v>
      </c>
      <c r="BF72" s="79" t="s">
        <v>12</v>
      </c>
      <c r="BG72" s="51" t="s">
        <v>1238</v>
      </c>
      <c r="BH72" s="51" t="s">
        <v>1239</v>
      </c>
      <c r="BI72" s="51"/>
      <c r="BJ72" s="51" t="s">
        <v>1225</v>
      </c>
      <c r="BK72" s="51" t="s">
        <v>1226</v>
      </c>
      <c r="BL72" s="51">
        <v>40601</v>
      </c>
      <c r="BM72" s="77"/>
      <c r="BN72" s="51">
        <v>502</v>
      </c>
      <c r="BO72" s="51"/>
      <c r="BP72" s="51">
        <v>2420</v>
      </c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</row>
    <row r="73" spans="1:88" ht="90">
      <c r="A73" s="10"/>
      <c r="B73" s="15" t="s">
        <v>425</v>
      </c>
      <c r="C73" s="119"/>
      <c r="D73" s="11"/>
      <c r="E73" s="6" t="s">
        <v>491</v>
      </c>
      <c r="H73" s="17" t="s">
        <v>393</v>
      </c>
      <c r="I73" s="86">
        <v>36356</v>
      </c>
      <c r="J73" s="85">
        <v>36339</v>
      </c>
      <c r="K73" s="85">
        <v>36325</v>
      </c>
      <c r="L73" s="85"/>
      <c r="P73" s="10"/>
      <c r="R73" s="10"/>
      <c r="S73" s="14"/>
      <c r="T73" s="14"/>
      <c r="U73" s="5" t="s">
        <v>760</v>
      </c>
      <c r="V73" s="5" t="s">
        <v>790</v>
      </c>
      <c r="W73" s="25">
        <v>3548</v>
      </c>
      <c r="X73" s="5" t="s">
        <v>791</v>
      </c>
      <c r="Y73" s="25" t="s">
        <v>793</v>
      </c>
      <c r="Z73" s="5" t="s">
        <v>794</v>
      </c>
      <c r="AH73" s="6"/>
      <c r="AI73" s="29"/>
      <c r="AK73" s="44" t="s">
        <v>904</v>
      </c>
      <c r="AL73" s="65" t="s">
        <v>906</v>
      </c>
      <c r="AM73" s="71">
        <v>9</v>
      </c>
      <c r="AN73" s="9">
        <v>46</v>
      </c>
      <c r="AO73" s="9">
        <v>113</v>
      </c>
      <c r="AP73" s="6" t="s">
        <v>491</v>
      </c>
      <c r="AQ73" s="9" t="s">
        <v>620</v>
      </c>
      <c r="AR73" s="11" t="s">
        <v>1129</v>
      </c>
      <c r="AS73" s="11"/>
      <c r="AT73" s="9" t="s">
        <v>890</v>
      </c>
      <c r="AU73" s="9" t="s">
        <v>960</v>
      </c>
      <c r="AV73" s="9" t="s">
        <v>1197</v>
      </c>
      <c r="AW73" s="9" t="s">
        <v>1198</v>
      </c>
      <c r="AX73" s="9" t="s">
        <v>1177</v>
      </c>
      <c r="AY73" s="11" t="s">
        <v>959</v>
      </c>
      <c r="AZ73" s="11"/>
      <c r="BA73" s="11" t="s">
        <v>1049</v>
      </c>
      <c r="BB73" s="72" t="s">
        <v>1311</v>
      </c>
      <c r="BC73" s="72" t="s">
        <v>1310</v>
      </c>
      <c r="BD73" s="72" t="s">
        <v>64</v>
      </c>
      <c r="BE73" s="79" t="s">
        <v>1197</v>
      </c>
      <c r="BF73" s="79" t="s">
        <v>12</v>
      </c>
      <c r="BG73" s="51" t="s">
        <v>1238</v>
      </c>
      <c r="BH73" s="51" t="s">
        <v>1239</v>
      </c>
      <c r="BI73" s="51"/>
      <c r="BJ73" s="51" t="s">
        <v>1225</v>
      </c>
      <c r="BK73" s="51" t="s">
        <v>1226</v>
      </c>
      <c r="BL73" s="51">
        <v>40601</v>
      </c>
      <c r="BM73" s="77"/>
      <c r="BN73" s="51">
        <v>502</v>
      </c>
      <c r="BO73" s="51"/>
      <c r="BP73" s="51">
        <v>2420</v>
      </c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</row>
    <row r="74" spans="1:88" ht="90">
      <c r="A74" s="10"/>
      <c r="B74" s="119" t="s">
        <v>426</v>
      </c>
      <c r="C74" s="119"/>
      <c r="D74" s="11"/>
      <c r="E74" s="6" t="s">
        <v>491</v>
      </c>
      <c r="H74" s="17" t="s">
        <v>394</v>
      </c>
      <c r="I74" s="86">
        <v>36356</v>
      </c>
      <c r="J74" s="85">
        <v>36339</v>
      </c>
      <c r="K74" s="85">
        <v>36325</v>
      </c>
      <c r="L74" s="85"/>
      <c r="P74" s="10"/>
      <c r="R74" s="10"/>
      <c r="S74" s="14"/>
      <c r="T74" s="14"/>
      <c r="U74" s="5" t="s">
        <v>760</v>
      </c>
      <c r="V74" s="5" t="s">
        <v>790</v>
      </c>
      <c r="W74" s="25">
        <v>3548</v>
      </c>
      <c r="X74" s="5" t="s">
        <v>791</v>
      </c>
      <c r="Y74" s="25" t="s">
        <v>793</v>
      </c>
      <c r="Z74" s="5" t="s">
        <v>794</v>
      </c>
      <c r="AH74" s="6"/>
      <c r="AI74" s="29"/>
      <c r="AK74" s="44" t="s">
        <v>904</v>
      </c>
      <c r="AL74" s="65" t="s">
        <v>906</v>
      </c>
      <c r="AM74" s="71">
        <v>9</v>
      </c>
      <c r="AN74" s="9">
        <v>46</v>
      </c>
      <c r="AO74" s="9">
        <v>113</v>
      </c>
      <c r="AP74" s="6" t="s">
        <v>491</v>
      </c>
      <c r="AQ74" s="9" t="s">
        <v>620</v>
      </c>
      <c r="AR74" s="11" t="s">
        <v>1129</v>
      </c>
      <c r="AS74" s="11"/>
      <c r="AT74" s="9" t="s">
        <v>890</v>
      </c>
      <c r="AU74" s="9" t="s">
        <v>960</v>
      </c>
      <c r="AV74" s="9" t="s">
        <v>1197</v>
      </c>
      <c r="AW74" s="9" t="s">
        <v>1198</v>
      </c>
      <c r="AX74" s="9" t="s">
        <v>1177</v>
      </c>
      <c r="AY74" s="11" t="s">
        <v>959</v>
      </c>
      <c r="AZ74" s="11"/>
      <c r="BA74" s="11" t="s">
        <v>1049</v>
      </c>
      <c r="BB74" s="72" t="s">
        <v>1311</v>
      </c>
      <c r="BC74" s="72" t="s">
        <v>1310</v>
      </c>
      <c r="BD74" s="72" t="s">
        <v>64</v>
      </c>
      <c r="BE74" s="79" t="s">
        <v>1197</v>
      </c>
      <c r="BF74" s="79" t="s">
        <v>12</v>
      </c>
      <c r="BG74" s="51" t="s">
        <v>1238</v>
      </c>
      <c r="BH74" s="51" t="s">
        <v>1239</v>
      </c>
      <c r="BI74" s="51"/>
      <c r="BJ74" s="51" t="s">
        <v>1225</v>
      </c>
      <c r="BK74" s="51" t="s">
        <v>1226</v>
      </c>
      <c r="BL74" s="51">
        <v>40601</v>
      </c>
      <c r="BM74" s="77"/>
      <c r="BN74" s="51">
        <v>502</v>
      </c>
      <c r="BO74" s="51"/>
      <c r="BP74" s="51">
        <v>2420</v>
      </c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</row>
    <row r="75" spans="1:88" ht="90">
      <c r="A75" s="10"/>
      <c r="B75" s="15" t="s">
        <v>427</v>
      </c>
      <c r="C75" s="119"/>
      <c r="D75" s="11"/>
      <c r="E75" s="6" t="s">
        <v>491</v>
      </c>
      <c r="H75" s="17" t="s">
        <v>395</v>
      </c>
      <c r="I75" s="86">
        <v>36356</v>
      </c>
      <c r="J75" s="85">
        <v>36339</v>
      </c>
      <c r="K75" s="85">
        <v>36325</v>
      </c>
      <c r="L75" s="85"/>
      <c r="P75" s="10"/>
      <c r="R75" s="10"/>
      <c r="S75" s="14"/>
      <c r="T75" s="14"/>
      <c r="U75" s="5" t="s">
        <v>760</v>
      </c>
      <c r="V75" s="5" t="s">
        <v>790</v>
      </c>
      <c r="W75" s="25">
        <v>3548</v>
      </c>
      <c r="X75" s="5" t="s">
        <v>791</v>
      </c>
      <c r="Y75" s="25" t="s">
        <v>793</v>
      </c>
      <c r="Z75" s="5" t="s">
        <v>794</v>
      </c>
      <c r="AH75" s="6"/>
      <c r="AI75" s="29"/>
      <c r="AK75" s="44" t="s">
        <v>904</v>
      </c>
      <c r="AL75" s="65" t="s">
        <v>906</v>
      </c>
      <c r="AM75" s="71">
        <v>9</v>
      </c>
      <c r="AN75" s="9">
        <v>46</v>
      </c>
      <c r="AO75" s="9">
        <v>113</v>
      </c>
      <c r="AP75" s="6" t="s">
        <v>491</v>
      </c>
      <c r="AQ75" s="9" t="s">
        <v>620</v>
      </c>
      <c r="AR75" s="11" t="s">
        <v>1129</v>
      </c>
      <c r="AS75" s="11"/>
      <c r="AT75" s="9" t="s">
        <v>890</v>
      </c>
      <c r="AU75" s="9" t="s">
        <v>960</v>
      </c>
      <c r="AV75" s="9" t="s">
        <v>1197</v>
      </c>
      <c r="AW75" s="9" t="s">
        <v>1198</v>
      </c>
      <c r="AX75" s="9" t="s">
        <v>1177</v>
      </c>
      <c r="AY75" s="11" t="s">
        <v>959</v>
      </c>
      <c r="AZ75" s="11"/>
      <c r="BA75" s="11" t="s">
        <v>1049</v>
      </c>
      <c r="BB75" s="72" t="s">
        <v>1311</v>
      </c>
      <c r="BC75" s="72" t="s">
        <v>1310</v>
      </c>
      <c r="BD75" s="72" t="s">
        <v>64</v>
      </c>
      <c r="BE75" s="79" t="s">
        <v>1197</v>
      </c>
      <c r="BF75" s="79" t="s">
        <v>12</v>
      </c>
      <c r="BG75" s="51" t="s">
        <v>1238</v>
      </c>
      <c r="BH75" s="51" t="s">
        <v>1239</v>
      </c>
      <c r="BI75" s="51"/>
      <c r="BJ75" s="51" t="s">
        <v>1225</v>
      </c>
      <c r="BK75" s="51" t="s">
        <v>1226</v>
      </c>
      <c r="BL75" s="51">
        <v>40601</v>
      </c>
      <c r="BM75" s="77"/>
      <c r="BN75" s="51">
        <v>502</v>
      </c>
      <c r="BO75" s="51"/>
      <c r="BP75" s="51">
        <v>2420</v>
      </c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</row>
    <row r="76" spans="1:88" ht="90">
      <c r="A76" s="10"/>
      <c r="B76" s="119" t="s">
        <v>428</v>
      </c>
      <c r="C76" s="119"/>
      <c r="D76" s="11"/>
      <c r="E76" s="6" t="s">
        <v>491</v>
      </c>
      <c r="H76" s="17" t="s">
        <v>396</v>
      </c>
      <c r="I76" s="86">
        <v>36356</v>
      </c>
      <c r="J76" s="85">
        <v>36339</v>
      </c>
      <c r="K76" s="85">
        <v>36325</v>
      </c>
      <c r="L76" s="85"/>
      <c r="P76" s="10"/>
      <c r="R76" s="10"/>
      <c r="S76" s="14"/>
      <c r="T76" s="14"/>
      <c r="U76" s="5" t="s">
        <v>760</v>
      </c>
      <c r="V76" s="5" t="s">
        <v>790</v>
      </c>
      <c r="W76" s="25">
        <v>3548</v>
      </c>
      <c r="X76" s="5" t="s">
        <v>791</v>
      </c>
      <c r="Y76" s="25" t="s">
        <v>793</v>
      </c>
      <c r="Z76" s="5" t="s">
        <v>794</v>
      </c>
      <c r="AH76" s="6"/>
      <c r="AI76" s="29"/>
      <c r="AK76" s="44" t="s">
        <v>904</v>
      </c>
      <c r="AL76" s="65" t="s">
        <v>906</v>
      </c>
      <c r="AM76" s="71">
        <v>9</v>
      </c>
      <c r="AN76" s="9">
        <v>46</v>
      </c>
      <c r="AO76" s="9">
        <v>113</v>
      </c>
      <c r="AP76" s="6" t="s">
        <v>491</v>
      </c>
      <c r="AQ76" s="9" t="s">
        <v>620</v>
      </c>
      <c r="AR76" s="11" t="s">
        <v>1129</v>
      </c>
      <c r="AS76" s="11"/>
      <c r="AT76" s="9" t="s">
        <v>890</v>
      </c>
      <c r="AU76" s="9" t="s">
        <v>960</v>
      </c>
      <c r="AV76" s="9" t="s">
        <v>1197</v>
      </c>
      <c r="AW76" s="9" t="s">
        <v>1198</v>
      </c>
      <c r="AX76" s="9" t="s">
        <v>1177</v>
      </c>
      <c r="AY76" s="11" t="s">
        <v>959</v>
      </c>
      <c r="AZ76" s="11"/>
      <c r="BA76" s="11" t="s">
        <v>1049</v>
      </c>
      <c r="BB76" s="72" t="s">
        <v>1311</v>
      </c>
      <c r="BC76" s="72" t="s">
        <v>1310</v>
      </c>
      <c r="BD76" s="72" t="s">
        <v>64</v>
      </c>
      <c r="BE76" s="79" t="s">
        <v>1197</v>
      </c>
      <c r="BF76" s="79" t="s">
        <v>12</v>
      </c>
      <c r="BG76" s="51" t="s">
        <v>1238</v>
      </c>
      <c r="BH76" s="51" t="s">
        <v>1239</v>
      </c>
      <c r="BI76" s="51"/>
      <c r="BJ76" s="51" t="s">
        <v>1225</v>
      </c>
      <c r="BK76" s="51" t="s">
        <v>1226</v>
      </c>
      <c r="BL76" s="51">
        <v>40601</v>
      </c>
      <c r="BM76" s="77"/>
      <c r="BN76" s="51">
        <v>502</v>
      </c>
      <c r="BO76" s="51"/>
      <c r="BP76" s="51">
        <v>2420</v>
      </c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</row>
    <row r="77" spans="1:88" ht="90">
      <c r="A77" s="10"/>
      <c r="B77" s="15" t="s">
        <v>429</v>
      </c>
      <c r="C77" s="119"/>
      <c r="D77" s="11"/>
      <c r="E77" s="6" t="s">
        <v>491</v>
      </c>
      <c r="H77" s="17" t="s">
        <v>397</v>
      </c>
      <c r="I77" s="86">
        <v>36356</v>
      </c>
      <c r="J77" s="85">
        <v>36339</v>
      </c>
      <c r="K77" s="85">
        <v>36325</v>
      </c>
      <c r="L77" s="85"/>
      <c r="P77" s="10"/>
      <c r="R77" s="10"/>
      <c r="S77" s="14"/>
      <c r="T77" s="14"/>
      <c r="U77" s="5" t="s">
        <v>760</v>
      </c>
      <c r="V77" s="5" t="s">
        <v>790</v>
      </c>
      <c r="W77" s="25">
        <v>3548</v>
      </c>
      <c r="X77" s="5" t="s">
        <v>791</v>
      </c>
      <c r="Y77" s="25" t="s">
        <v>793</v>
      </c>
      <c r="Z77" s="5" t="s">
        <v>794</v>
      </c>
      <c r="AH77" s="6"/>
      <c r="AI77" s="29"/>
      <c r="AK77" s="44" t="s">
        <v>904</v>
      </c>
      <c r="AL77" s="65" t="s">
        <v>906</v>
      </c>
      <c r="AM77" s="71">
        <v>9</v>
      </c>
      <c r="AN77" s="9">
        <v>46</v>
      </c>
      <c r="AO77" s="9">
        <v>113</v>
      </c>
      <c r="AP77" s="6" t="s">
        <v>491</v>
      </c>
      <c r="AQ77" s="9" t="s">
        <v>620</v>
      </c>
      <c r="AR77" s="11" t="s">
        <v>1129</v>
      </c>
      <c r="AS77" s="11"/>
      <c r="AT77" s="9" t="s">
        <v>890</v>
      </c>
      <c r="AU77" s="9" t="s">
        <v>960</v>
      </c>
      <c r="AV77" s="9" t="s">
        <v>1197</v>
      </c>
      <c r="AW77" s="9" t="s">
        <v>1198</v>
      </c>
      <c r="AX77" s="9" t="s">
        <v>1177</v>
      </c>
      <c r="AY77" s="11" t="s">
        <v>959</v>
      </c>
      <c r="AZ77" s="11"/>
      <c r="BA77" s="11" t="s">
        <v>1049</v>
      </c>
      <c r="BB77" s="72" t="s">
        <v>1311</v>
      </c>
      <c r="BC77" s="72" t="s">
        <v>1310</v>
      </c>
      <c r="BD77" s="72" t="s">
        <v>64</v>
      </c>
      <c r="BE77" s="79" t="s">
        <v>1197</v>
      </c>
      <c r="BF77" s="79" t="s">
        <v>12</v>
      </c>
      <c r="BG77" s="51" t="s">
        <v>1238</v>
      </c>
      <c r="BH77" s="51" t="s">
        <v>1239</v>
      </c>
      <c r="BI77" s="51"/>
      <c r="BJ77" s="51" t="s">
        <v>1225</v>
      </c>
      <c r="BK77" s="51" t="s">
        <v>1226</v>
      </c>
      <c r="BL77" s="51">
        <v>40601</v>
      </c>
      <c r="BM77" s="77"/>
      <c r="BN77" s="51">
        <v>502</v>
      </c>
      <c r="BO77" s="51"/>
      <c r="BP77" s="51">
        <v>2420</v>
      </c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</row>
    <row r="78" spans="1:88" ht="90">
      <c r="A78" s="10"/>
      <c r="B78" s="119" t="s">
        <v>430</v>
      </c>
      <c r="C78" s="119"/>
      <c r="D78" s="11"/>
      <c r="E78" s="6" t="s">
        <v>491</v>
      </c>
      <c r="H78" s="17" t="s">
        <v>398</v>
      </c>
      <c r="I78" s="86">
        <v>36356</v>
      </c>
      <c r="J78" s="85">
        <v>36339</v>
      </c>
      <c r="K78" s="85">
        <v>36325</v>
      </c>
      <c r="L78" s="85"/>
      <c r="P78" s="10"/>
      <c r="R78" s="10"/>
      <c r="S78" s="14"/>
      <c r="T78" s="14"/>
      <c r="U78" s="5" t="s">
        <v>760</v>
      </c>
      <c r="V78" s="5" t="s">
        <v>790</v>
      </c>
      <c r="W78" s="25">
        <v>3548</v>
      </c>
      <c r="X78" s="5" t="s">
        <v>791</v>
      </c>
      <c r="Y78" s="25" t="s">
        <v>793</v>
      </c>
      <c r="Z78" s="5" t="s">
        <v>794</v>
      </c>
      <c r="AH78" s="6"/>
      <c r="AI78" s="29"/>
      <c r="AK78" s="44" t="s">
        <v>904</v>
      </c>
      <c r="AL78" s="65" t="s">
        <v>906</v>
      </c>
      <c r="AM78" s="71">
        <v>9</v>
      </c>
      <c r="AN78" s="9">
        <v>46</v>
      </c>
      <c r="AO78" s="9">
        <v>113</v>
      </c>
      <c r="AP78" s="6" t="s">
        <v>491</v>
      </c>
      <c r="AQ78" s="9" t="s">
        <v>620</v>
      </c>
      <c r="AR78" s="11" t="s">
        <v>1129</v>
      </c>
      <c r="AS78" s="11"/>
      <c r="AT78" s="9" t="s">
        <v>890</v>
      </c>
      <c r="AU78" s="9" t="s">
        <v>960</v>
      </c>
      <c r="AV78" s="9" t="s">
        <v>1197</v>
      </c>
      <c r="AW78" s="9" t="s">
        <v>1198</v>
      </c>
      <c r="AX78" s="9" t="s">
        <v>1177</v>
      </c>
      <c r="AY78" s="11" t="s">
        <v>959</v>
      </c>
      <c r="AZ78" s="11"/>
      <c r="BA78" s="11" t="s">
        <v>1049</v>
      </c>
      <c r="BB78" s="72" t="s">
        <v>1311</v>
      </c>
      <c r="BC78" s="72" t="s">
        <v>1310</v>
      </c>
      <c r="BD78" s="72" t="s">
        <v>64</v>
      </c>
      <c r="BE78" s="79" t="s">
        <v>1197</v>
      </c>
      <c r="BF78" s="79" t="s">
        <v>12</v>
      </c>
      <c r="BG78" s="51" t="s">
        <v>1238</v>
      </c>
      <c r="BH78" s="51" t="s">
        <v>1239</v>
      </c>
      <c r="BI78" s="51"/>
      <c r="BJ78" s="51" t="s">
        <v>1225</v>
      </c>
      <c r="BK78" s="51" t="s">
        <v>1226</v>
      </c>
      <c r="BL78" s="51">
        <v>40601</v>
      </c>
      <c r="BM78" s="77"/>
      <c r="BN78" s="51">
        <v>502</v>
      </c>
      <c r="BO78" s="51"/>
      <c r="BP78" s="51">
        <v>2420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</row>
    <row r="79" spans="1:88" ht="90">
      <c r="A79" s="10"/>
      <c r="B79" s="15" t="s">
        <v>431</v>
      </c>
      <c r="C79" s="119"/>
      <c r="D79" s="11"/>
      <c r="E79" s="6" t="s">
        <v>491</v>
      </c>
      <c r="H79" s="17" t="s">
        <v>399</v>
      </c>
      <c r="I79" s="86">
        <v>36356</v>
      </c>
      <c r="J79" s="85">
        <v>36339</v>
      </c>
      <c r="K79" s="85">
        <v>36325</v>
      </c>
      <c r="L79" s="85"/>
      <c r="P79" s="10"/>
      <c r="R79" s="10"/>
      <c r="S79" s="14"/>
      <c r="T79" s="14"/>
      <c r="U79" s="5" t="s">
        <v>760</v>
      </c>
      <c r="V79" s="5" t="s">
        <v>790</v>
      </c>
      <c r="W79" s="25">
        <v>3548</v>
      </c>
      <c r="X79" s="5" t="s">
        <v>791</v>
      </c>
      <c r="Y79" s="25" t="s">
        <v>793</v>
      </c>
      <c r="Z79" s="5" t="s">
        <v>794</v>
      </c>
      <c r="AH79" s="6"/>
      <c r="AI79" s="29"/>
      <c r="AK79" s="44" t="s">
        <v>904</v>
      </c>
      <c r="AL79" s="65" t="s">
        <v>906</v>
      </c>
      <c r="AM79" s="71">
        <v>9</v>
      </c>
      <c r="AN79" s="9">
        <v>46</v>
      </c>
      <c r="AO79" s="9">
        <v>113</v>
      </c>
      <c r="AP79" s="6" t="s">
        <v>491</v>
      </c>
      <c r="AQ79" s="9" t="s">
        <v>620</v>
      </c>
      <c r="AR79" s="11" t="s">
        <v>1129</v>
      </c>
      <c r="AS79" s="11"/>
      <c r="AT79" s="9" t="s">
        <v>890</v>
      </c>
      <c r="AU79" s="9" t="s">
        <v>960</v>
      </c>
      <c r="AV79" s="9" t="s">
        <v>1197</v>
      </c>
      <c r="AW79" s="9" t="s">
        <v>1198</v>
      </c>
      <c r="AX79" s="9" t="s">
        <v>1177</v>
      </c>
      <c r="AY79" s="11" t="s">
        <v>959</v>
      </c>
      <c r="AZ79" s="11"/>
      <c r="BA79" s="11" t="s">
        <v>1049</v>
      </c>
      <c r="BB79" s="72" t="s">
        <v>1311</v>
      </c>
      <c r="BC79" s="72" t="s">
        <v>1310</v>
      </c>
      <c r="BD79" s="72" t="s">
        <v>64</v>
      </c>
      <c r="BE79" s="79" t="s">
        <v>1197</v>
      </c>
      <c r="BF79" s="79" t="s">
        <v>12</v>
      </c>
      <c r="BG79" s="51" t="s">
        <v>1238</v>
      </c>
      <c r="BH79" s="51" t="s">
        <v>1239</v>
      </c>
      <c r="BI79" s="51"/>
      <c r="BJ79" s="51" t="s">
        <v>1225</v>
      </c>
      <c r="BK79" s="51" t="s">
        <v>1226</v>
      </c>
      <c r="BL79" s="51">
        <v>40601</v>
      </c>
      <c r="BM79" s="77"/>
      <c r="BN79" s="51">
        <v>502</v>
      </c>
      <c r="BO79" s="51"/>
      <c r="BP79" s="51">
        <v>2420</v>
      </c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</row>
    <row r="80" spans="1:88" ht="90">
      <c r="A80" s="10"/>
      <c r="B80" s="119" t="s">
        <v>432</v>
      </c>
      <c r="C80" s="119"/>
      <c r="D80" s="11"/>
      <c r="E80" s="6" t="s">
        <v>491</v>
      </c>
      <c r="H80" s="17" t="s">
        <v>400</v>
      </c>
      <c r="I80" s="86">
        <v>36356</v>
      </c>
      <c r="J80" s="85">
        <v>36339</v>
      </c>
      <c r="K80" s="85">
        <v>36325</v>
      </c>
      <c r="L80" s="85"/>
      <c r="P80" s="10"/>
      <c r="R80" s="10"/>
      <c r="S80" s="14"/>
      <c r="T80" s="14"/>
      <c r="U80" s="5" t="s">
        <v>760</v>
      </c>
      <c r="V80" s="5" t="s">
        <v>790</v>
      </c>
      <c r="W80" s="25">
        <v>3548</v>
      </c>
      <c r="X80" s="5" t="s">
        <v>791</v>
      </c>
      <c r="Y80" s="25" t="s">
        <v>793</v>
      </c>
      <c r="Z80" s="5" t="s">
        <v>794</v>
      </c>
      <c r="AH80" s="6"/>
      <c r="AI80" s="29"/>
      <c r="AK80" s="44" t="s">
        <v>904</v>
      </c>
      <c r="AL80" s="65" t="s">
        <v>906</v>
      </c>
      <c r="AM80" s="71">
        <v>9</v>
      </c>
      <c r="AN80" s="9">
        <v>46</v>
      </c>
      <c r="AO80" s="9">
        <v>113</v>
      </c>
      <c r="AP80" s="6" t="s">
        <v>491</v>
      </c>
      <c r="AQ80" s="9" t="s">
        <v>620</v>
      </c>
      <c r="AR80" s="11" t="s">
        <v>1129</v>
      </c>
      <c r="AS80" s="11"/>
      <c r="AT80" s="9" t="s">
        <v>890</v>
      </c>
      <c r="AU80" s="9" t="s">
        <v>960</v>
      </c>
      <c r="AV80" s="9" t="s">
        <v>1197</v>
      </c>
      <c r="AW80" s="9" t="s">
        <v>1198</v>
      </c>
      <c r="AX80" s="9" t="s">
        <v>1177</v>
      </c>
      <c r="AY80" s="11" t="s">
        <v>959</v>
      </c>
      <c r="AZ80" s="11"/>
      <c r="BA80" s="11" t="s">
        <v>1049</v>
      </c>
      <c r="BB80" s="72" t="s">
        <v>1311</v>
      </c>
      <c r="BC80" s="72" t="s">
        <v>1310</v>
      </c>
      <c r="BD80" s="72" t="s">
        <v>64</v>
      </c>
      <c r="BE80" s="79" t="s">
        <v>1197</v>
      </c>
      <c r="BF80" s="79" t="s">
        <v>12</v>
      </c>
      <c r="BG80" s="51" t="s">
        <v>1238</v>
      </c>
      <c r="BH80" s="51" t="s">
        <v>1239</v>
      </c>
      <c r="BI80" s="51"/>
      <c r="BJ80" s="51" t="s">
        <v>1225</v>
      </c>
      <c r="BK80" s="51" t="s">
        <v>1226</v>
      </c>
      <c r="BL80" s="51">
        <v>40601</v>
      </c>
      <c r="BM80" s="77"/>
      <c r="BN80" s="51">
        <v>502</v>
      </c>
      <c r="BO80" s="51"/>
      <c r="BP80" s="51">
        <v>2420</v>
      </c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</row>
    <row r="81" spans="1:88" ht="90">
      <c r="A81" s="10"/>
      <c r="B81" s="15" t="s">
        <v>433</v>
      </c>
      <c r="C81" s="119"/>
      <c r="D81" s="11"/>
      <c r="E81" s="6" t="s">
        <v>491</v>
      </c>
      <c r="H81" s="17" t="s">
        <v>401</v>
      </c>
      <c r="I81" s="86">
        <v>36356</v>
      </c>
      <c r="J81" s="85">
        <v>36339</v>
      </c>
      <c r="K81" s="85">
        <v>36325</v>
      </c>
      <c r="L81" s="85"/>
      <c r="P81" s="10"/>
      <c r="R81" s="10"/>
      <c r="S81" s="14"/>
      <c r="T81" s="14"/>
      <c r="U81" s="5" t="s">
        <v>760</v>
      </c>
      <c r="V81" s="5" t="s">
        <v>790</v>
      </c>
      <c r="W81" s="25">
        <v>3548</v>
      </c>
      <c r="X81" s="5" t="s">
        <v>791</v>
      </c>
      <c r="Y81" s="25" t="s">
        <v>793</v>
      </c>
      <c r="Z81" s="5" t="s">
        <v>794</v>
      </c>
      <c r="AH81" s="6"/>
      <c r="AI81" s="29"/>
      <c r="AK81" s="44" t="s">
        <v>904</v>
      </c>
      <c r="AL81" s="65" t="s">
        <v>906</v>
      </c>
      <c r="AM81" s="71">
        <v>9</v>
      </c>
      <c r="AN81" s="9">
        <v>46</v>
      </c>
      <c r="AO81" s="9">
        <v>113</v>
      </c>
      <c r="AP81" s="6" t="s">
        <v>491</v>
      </c>
      <c r="AQ81" s="9" t="s">
        <v>620</v>
      </c>
      <c r="AR81" s="11" t="s">
        <v>1129</v>
      </c>
      <c r="AS81" s="11"/>
      <c r="AT81" s="9" t="s">
        <v>890</v>
      </c>
      <c r="AU81" s="9" t="s">
        <v>960</v>
      </c>
      <c r="AV81" s="9" t="s">
        <v>1197</v>
      </c>
      <c r="AW81" s="9" t="s">
        <v>1198</v>
      </c>
      <c r="AX81" s="9" t="s">
        <v>1177</v>
      </c>
      <c r="AY81" s="11" t="s">
        <v>959</v>
      </c>
      <c r="AZ81" s="11"/>
      <c r="BA81" s="11" t="s">
        <v>1049</v>
      </c>
      <c r="BB81" s="72" t="s">
        <v>1311</v>
      </c>
      <c r="BC81" s="72" t="s">
        <v>1310</v>
      </c>
      <c r="BD81" s="72" t="s">
        <v>64</v>
      </c>
      <c r="BE81" s="79" t="s">
        <v>1197</v>
      </c>
      <c r="BF81" s="79" t="s">
        <v>12</v>
      </c>
      <c r="BG81" s="51" t="s">
        <v>1238</v>
      </c>
      <c r="BH81" s="51" t="s">
        <v>1239</v>
      </c>
      <c r="BI81" s="51"/>
      <c r="BJ81" s="51" t="s">
        <v>1225</v>
      </c>
      <c r="BK81" s="51" t="s">
        <v>1226</v>
      </c>
      <c r="BL81" s="51">
        <v>40601</v>
      </c>
      <c r="BM81" s="77"/>
      <c r="BN81" s="51">
        <v>502</v>
      </c>
      <c r="BO81" s="51"/>
      <c r="BP81" s="51">
        <v>2420</v>
      </c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</row>
    <row r="82" spans="1:88" ht="90">
      <c r="A82" s="10"/>
      <c r="B82" s="119" t="s">
        <v>434</v>
      </c>
      <c r="C82" s="119"/>
      <c r="D82" s="11"/>
      <c r="E82" s="6" t="s">
        <v>491</v>
      </c>
      <c r="H82" s="17" t="s">
        <v>402</v>
      </c>
      <c r="I82" s="86">
        <v>36356</v>
      </c>
      <c r="J82" s="85">
        <v>36339</v>
      </c>
      <c r="K82" s="85">
        <v>36325</v>
      </c>
      <c r="L82" s="85"/>
      <c r="P82" s="10"/>
      <c r="R82" s="10"/>
      <c r="S82" s="14"/>
      <c r="T82" s="14"/>
      <c r="U82" s="5" t="s">
        <v>760</v>
      </c>
      <c r="V82" s="5" t="s">
        <v>790</v>
      </c>
      <c r="W82" s="25">
        <v>3548</v>
      </c>
      <c r="X82" s="5" t="s">
        <v>791</v>
      </c>
      <c r="Y82" s="25" t="s">
        <v>793</v>
      </c>
      <c r="Z82" s="5" t="s">
        <v>794</v>
      </c>
      <c r="AH82" s="6"/>
      <c r="AI82" s="29"/>
      <c r="AK82" s="44" t="s">
        <v>904</v>
      </c>
      <c r="AL82" s="65" t="s">
        <v>906</v>
      </c>
      <c r="AM82" s="71">
        <v>9</v>
      </c>
      <c r="AN82" s="9">
        <v>46</v>
      </c>
      <c r="AO82" s="9">
        <v>113</v>
      </c>
      <c r="AP82" s="6" t="s">
        <v>491</v>
      </c>
      <c r="AQ82" s="9" t="s">
        <v>620</v>
      </c>
      <c r="AR82" s="11" t="s">
        <v>1129</v>
      </c>
      <c r="AS82" s="11"/>
      <c r="AT82" s="9" t="s">
        <v>890</v>
      </c>
      <c r="AU82" s="9" t="s">
        <v>960</v>
      </c>
      <c r="AV82" s="9" t="s">
        <v>1197</v>
      </c>
      <c r="AW82" s="9" t="s">
        <v>1198</v>
      </c>
      <c r="AX82" s="9" t="s">
        <v>1177</v>
      </c>
      <c r="AY82" s="11" t="s">
        <v>959</v>
      </c>
      <c r="AZ82" s="11"/>
      <c r="BA82" s="11" t="s">
        <v>1049</v>
      </c>
      <c r="BB82" s="72" t="s">
        <v>1311</v>
      </c>
      <c r="BC82" s="72" t="s">
        <v>1310</v>
      </c>
      <c r="BD82" s="72" t="s">
        <v>64</v>
      </c>
      <c r="BE82" s="79" t="s">
        <v>1197</v>
      </c>
      <c r="BF82" s="79" t="s">
        <v>12</v>
      </c>
      <c r="BG82" s="51" t="s">
        <v>1238</v>
      </c>
      <c r="BH82" s="51" t="s">
        <v>1239</v>
      </c>
      <c r="BI82" s="51"/>
      <c r="BJ82" s="51" t="s">
        <v>1225</v>
      </c>
      <c r="BK82" s="51" t="s">
        <v>1226</v>
      </c>
      <c r="BL82" s="51">
        <v>40601</v>
      </c>
      <c r="BM82" s="77"/>
      <c r="BN82" s="51">
        <v>502</v>
      </c>
      <c r="BO82" s="51"/>
      <c r="BP82" s="51">
        <v>2420</v>
      </c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</row>
    <row r="83" spans="1:88" ht="90">
      <c r="A83" s="10"/>
      <c r="B83" s="15" t="s">
        <v>435</v>
      </c>
      <c r="C83" s="119"/>
      <c r="D83" s="11"/>
      <c r="E83" s="6" t="s">
        <v>491</v>
      </c>
      <c r="H83" s="17" t="s">
        <v>403</v>
      </c>
      <c r="I83" s="86">
        <v>36356</v>
      </c>
      <c r="J83" s="85">
        <v>36339</v>
      </c>
      <c r="K83" s="85">
        <v>36325</v>
      </c>
      <c r="L83" s="85"/>
      <c r="P83" s="10"/>
      <c r="R83" s="10"/>
      <c r="S83" s="14"/>
      <c r="T83" s="14"/>
      <c r="U83" s="5" t="s">
        <v>760</v>
      </c>
      <c r="V83" s="5" t="s">
        <v>790</v>
      </c>
      <c r="W83" s="25">
        <v>3548</v>
      </c>
      <c r="X83" s="5" t="s">
        <v>791</v>
      </c>
      <c r="Y83" s="25" t="s">
        <v>793</v>
      </c>
      <c r="Z83" s="5" t="s">
        <v>794</v>
      </c>
      <c r="AH83" s="6"/>
      <c r="AI83" s="29"/>
      <c r="AK83" s="44" t="s">
        <v>904</v>
      </c>
      <c r="AL83" s="65" t="s">
        <v>906</v>
      </c>
      <c r="AM83" s="71">
        <v>9</v>
      </c>
      <c r="AN83" s="9">
        <v>46</v>
      </c>
      <c r="AO83" s="9">
        <v>113</v>
      </c>
      <c r="AP83" s="6" t="s">
        <v>491</v>
      </c>
      <c r="AQ83" s="9" t="s">
        <v>620</v>
      </c>
      <c r="AR83" s="11" t="s">
        <v>1129</v>
      </c>
      <c r="AS83" s="11"/>
      <c r="AT83" s="9" t="s">
        <v>890</v>
      </c>
      <c r="AU83" s="9" t="s">
        <v>960</v>
      </c>
      <c r="AV83" s="9" t="s">
        <v>1197</v>
      </c>
      <c r="AW83" s="9" t="s">
        <v>1198</v>
      </c>
      <c r="AX83" s="9" t="s">
        <v>1177</v>
      </c>
      <c r="AY83" s="11" t="s">
        <v>959</v>
      </c>
      <c r="AZ83" s="11"/>
      <c r="BA83" s="11" t="s">
        <v>1049</v>
      </c>
      <c r="BB83" s="72" t="s">
        <v>1311</v>
      </c>
      <c r="BC83" s="72" t="s">
        <v>1310</v>
      </c>
      <c r="BD83" s="72" t="s">
        <v>64</v>
      </c>
      <c r="BE83" s="79" t="s">
        <v>1197</v>
      </c>
      <c r="BF83" s="79" t="s">
        <v>12</v>
      </c>
      <c r="BG83" s="51" t="s">
        <v>1238</v>
      </c>
      <c r="BH83" s="51" t="s">
        <v>1239</v>
      </c>
      <c r="BI83" s="51"/>
      <c r="BJ83" s="51" t="s">
        <v>1225</v>
      </c>
      <c r="BK83" s="51" t="s">
        <v>1226</v>
      </c>
      <c r="BL83" s="51">
        <v>40601</v>
      </c>
      <c r="BM83" s="77"/>
      <c r="BN83" s="51">
        <v>502</v>
      </c>
      <c r="BO83" s="51"/>
      <c r="BP83" s="51">
        <v>2420</v>
      </c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</row>
    <row r="84" spans="1:88" ht="90">
      <c r="A84" s="10"/>
      <c r="B84" s="119" t="s">
        <v>436</v>
      </c>
      <c r="C84" s="119"/>
      <c r="D84" s="11"/>
      <c r="E84" s="6" t="s">
        <v>491</v>
      </c>
      <c r="H84" s="17" t="s">
        <v>404</v>
      </c>
      <c r="I84" s="86">
        <v>36356</v>
      </c>
      <c r="J84" s="85">
        <v>36339</v>
      </c>
      <c r="K84" s="85">
        <v>36325</v>
      </c>
      <c r="L84" s="85"/>
      <c r="P84" s="10"/>
      <c r="R84" s="10"/>
      <c r="S84" s="14"/>
      <c r="T84" s="14"/>
      <c r="U84" s="5" t="s">
        <v>760</v>
      </c>
      <c r="V84" s="5" t="s">
        <v>790</v>
      </c>
      <c r="W84" s="25">
        <v>3548</v>
      </c>
      <c r="X84" s="5" t="s">
        <v>791</v>
      </c>
      <c r="Y84" s="25" t="s">
        <v>793</v>
      </c>
      <c r="Z84" s="5" t="s">
        <v>794</v>
      </c>
      <c r="AH84" s="6"/>
      <c r="AI84" s="29"/>
      <c r="AK84" s="44" t="s">
        <v>904</v>
      </c>
      <c r="AL84" s="65" t="s">
        <v>906</v>
      </c>
      <c r="AM84" s="71">
        <v>9</v>
      </c>
      <c r="AN84" s="9">
        <v>46</v>
      </c>
      <c r="AO84" s="9">
        <v>113</v>
      </c>
      <c r="AP84" s="6" t="s">
        <v>491</v>
      </c>
      <c r="AQ84" s="9" t="s">
        <v>620</v>
      </c>
      <c r="AR84" s="11" t="s">
        <v>1129</v>
      </c>
      <c r="AS84" s="11"/>
      <c r="AT84" s="9" t="s">
        <v>890</v>
      </c>
      <c r="AU84" s="9" t="s">
        <v>960</v>
      </c>
      <c r="AV84" s="9" t="s">
        <v>1197</v>
      </c>
      <c r="AW84" s="9" t="s">
        <v>1198</v>
      </c>
      <c r="AX84" s="9" t="s">
        <v>1177</v>
      </c>
      <c r="AY84" s="11" t="s">
        <v>959</v>
      </c>
      <c r="AZ84" s="11"/>
      <c r="BA84" s="11" t="s">
        <v>1049</v>
      </c>
      <c r="BB84" s="72" t="s">
        <v>1311</v>
      </c>
      <c r="BC84" s="72" t="s">
        <v>1310</v>
      </c>
      <c r="BD84" s="72" t="s">
        <v>64</v>
      </c>
      <c r="BE84" s="79" t="s">
        <v>1197</v>
      </c>
      <c r="BF84" s="79" t="s">
        <v>12</v>
      </c>
      <c r="BG84" s="51" t="s">
        <v>1238</v>
      </c>
      <c r="BH84" s="51" t="s">
        <v>1239</v>
      </c>
      <c r="BI84" s="51"/>
      <c r="BJ84" s="51" t="s">
        <v>1225</v>
      </c>
      <c r="BK84" s="51" t="s">
        <v>1226</v>
      </c>
      <c r="BL84" s="51">
        <v>40601</v>
      </c>
      <c r="BM84" s="77"/>
      <c r="BN84" s="51">
        <v>502</v>
      </c>
      <c r="BO84" s="51"/>
      <c r="BP84" s="51">
        <v>2420</v>
      </c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</row>
    <row r="85" spans="1:88" ht="90">
      <c r="A85" s="10"/>
      <c r="B85" s="15" t="s">
        <v>437</v>
      </c>
      <c r="C85" s="119"/>
      <c r="D85" s="11"/>
      <c r="E85" s="6" t="s">
        <v>491</v>
      </c>
      <c r="H85" s="17" t="s">
        <v>405</v>
      </c>
      <c r="I85" s="86">
        <v>36356</v>
      </c>
      <c r="J85" s="85">
        <v>36339</v>
      </c>
      <c r="K85" s="85">
        <v>36325</v>
      </c>
      <c r="L85" s="85"/>
      <c r="P85" s="10"/>
      <c r="R85" s="10"/>
      <c r="S85" s="14"/>
      <c r="T85" s="14"/>
      <c r="U85" s="5" t="s">
        <v>760</v>
      </c>
      <c r="V85" s="5" t="s">
        <v>790</v>
      </c>
      <c r="W85" s="25">
        <v>3548</v>
      </c>
      <c r="X85" s="5" t="s">
        <v>791</v>
      </c>
      <c r="Y85" s="25" t="s">
        <v>793</v>
      </c>
      <c r="Z85" s="5" t="s">
        <v>794</v>
      </c>
      <c r="AH85" s="6"/>
      <c r="AI85" s="29"/>
      <c r="AK85" s="44" t="s">
        <v>904</v>
      </c>
      <c r="AL85" s="65" t="s">
        <v>906</v>
      </c>
      <c r="AM85" s="71">
        <v>9</v>
      </c>
      <c r="AN85" s="9">
        <v>46</v>
      </c>
      <c r="AO85" s="9">
        <v>113</v>
      </c>
      <c r="AP85" s="6" t="s">
        <v>491</v>
      </c>
      <c r="AQ85" s="9" t="s">
        <v>620</v>
      </c>
      <c r="AR85" s="11" t="s">
        <v>1129</v>
      </c>
      <c r="AS85" s="11"/>
      <c r="AT85" s="9" t="s">
        <v>890</v>
      </c>
      <c r="AU85" s="9" t="s">
        <v>960</v>
      </c>
      <c r="AV85" s="9" t="s">
        <v>1197</v>
      </c>
      <c r="AW85" s="9" t="s">
        <v>1198</v>
      </c>
      <c r="AX85" s="9" t="s">
        <v>1177</v>
      </c>
      <c r="AY85" s="11" t="s">
        <v>959</v>
      </c>
      <c r="AZ85" s="11"/>
      <c r="BA85" s="11" t="s">
        <v>1049</v>
      </c>
      <c r="BB85" s="72" t="s">
        <v>1311</v>
      </c>
      <c r="BC85" s="72" t="s">
        <v>1310</v>
      </c>
      <c r="BD85" s="72" t="s">
        <v>64</v>
      </c>
      <c r="BE85" s="79" t="s">
        <v>1197</v>
      </c>
      <c r="BF85" s="79" t="s">
        <v>12</v>
      </c>
      <c r="BG85" s="51" t="s">
        <v>1238</v>
      </c>
      <c r="BH85" s="51" t="s">
        <v>1239</v>
      </c>
      <c r="BI85" s="51"/>
      <c r="BJ85" s="51" t="s">
        <v>1225</v>
      </c>
      <c r="BK85" s="51" t="s">
        <v>1226</v>
      </c>
      <c r="BL85" s="51">
        <v>40601</v>
      </c>
      <c r="BM85" s="77"/>
      <c r="BN85" s="51">
        <v>502</v>
      </c>
      <c r="BO85" s="51"/>
      <c r="BP85" s="51">
        <v>2420</v>
      </c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</row>
    <row r="86" spans="1:88" ht="90">
      <c r="A86" s="10"/>
      <c r="B86" s="119" t="s">
        <v>438</v>
      </c>
      <c r="C86" s="119"/>
      <c r="D86" s="11"/>
      <c r="E86" s="6" t="s">
        <v>491</v>
      </c>
      <c r="H86" s="17" t="s">
        <v>406</v>
      </c>
      <c r="I86" s="86">
        <v>36356</v>
      </c>
      <c r="J86" s="85">
        <v>36339</v>
      </c>
      <c r="K86" s="85">
        <v>36325</v>
      </c>
      <c r="L86" s="85"/>
      <c r="P86" s="10"/>
      <c r="R86" s="10"/>
      <c r="S86" s="14"/>
      <c r="T86" s="14"/>
      <c r="U86" s="5" t="s">
        <v>760</v>
      </c>
      <c r="V86" s="5" t="s">
        <v>790</v>
      </c>
      <c r="W86" s="25">
        <v>3548</v>
      </c>
      <c r="X86" s="5" t="s">
        <v>791</v>
      </c>
      <c r="Y86" s="25" t="s">
        <v>793</v>
      </c>
      <c r="Z86" s="5" t="s">
        <v>794</v>
      </c>
      <c r="AH86" s="6"/>
      <c r="AI86" s="29"/>
      <c r="AK86" s="44" t="s">
        <v>904</v>
      </c>
      <c r="AL86" s="65" t="s">
        <v>906</v>
      </c>
      <c r="AM86" s="71">
        <v>9</v>
      </c>
      <c r="AN86" s="9">
        <v>46</v>
      </c>
      <c r="AO86" s="9">
        <v>113</v>
      </c>
      <c r="AP86" s="6" t="s">
        <v>491</v>
      </c>
      <c r="AQ86" s="9" t="s">
        <v>620</v>
      </c>
      <c r="AR86" s="11" t="s">
        <v>1129</v>
      </c>
      <c r="AS86" s="11"/>
      <c r="AT86" s="9" t="s">
        <v>890</v>
      </c>
      <c r="AU86" s="9" t="s">
        <v>960</v>
      </c>
      <c r="AV86" s="9" t="s">
        <v>1197</v>
      </c>
      <c r="AW86" s="9" t="s">
        <v>1198</v>
      </c>
      <c r="AX86" s="9" t="s">
        <v>1177</v>
      </c>
      <c r="AY86" s="11" t="s">
        <v>959</v>
      </c>
      <c r="AZ86" s="11"/>
      <c r="BA86" s="11" t="s">
        <v>1049</v>
      </c>
      <c r="BB86" s="72" t="s">
        <v>1311</v>
      </c>
      <c r="BC86" s="72" t="s">
        <v>1310</v>
      </c>
      <c r="BD86" s="72" t="s">
        <v>64</v>
      </c>
      <c r="BE86" s="79" t="s">
        <v>1197</v>
      </c>
      <c r="BF86" s="79" t="s">
        <v>12</v>
      </c>
      <c r="BG86" s="51" t="s">
        <v>1238</v>
      </c>
      <c r="BH86" s="51" t="s">
        <v>1239</v>
      </c>
      <c r="BI86" s="51"/>
      <c r="BJ86" s="51" t="s">
        <v>1225</v>
      </c>
      <c r="BK86" s="51" t="s">
        <v>1226</v>
      </c>
      <c r="BL86" s="51">
        <v>40601</v>
      </c>
      <c r="BM86" s="77"/>
      <c r="BN86" s="51">
        <v>502</v>
      </c>
      <c r="BO86" s="51"/>
      <c r="BP86" s="51">
        <v>2420</v>
      </c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</row>
    <row r="87" spans="1:88" ht="90">
      <c r="A87" s="10"/>
      <c r="B87" s="15" t="s">
        <v>439</v>
      </c>
      <c r="C87" s="119"/>
      <c r="D87" s="11"/>
      <c r="E87" s="6" t="s">
        <v>491</v>
      </c>
      <c r="H87" s="17" t="s">
        <v>407</v>
      </c>
      <c r="I87" s="86">
        <v>36356</v>
      </c>
      <c r="J87" s="85">
        <v>36339</v>
      </c>
      <c r="K87" s="85">
        <v>36325</v>
      </c>
      <c r="L87" s="85"/>
      <c r="P87" s="10"/>
      <c r="R87" s="10"/>
      <c r="S87" s="14"/>
      <c r="T87" s="14"/>
      <c r="U87" s="5" t="s">
        <v>760</v>
      </c>
      <c r="V87" s="5" t="s">
        <v>790</v>
      </c>
      <c r="W87" s="25">
        <v>3548</v>
      </c>
      <c r="X87" s="5" t="s">
        <v>791</v>
      </c>
      <c r="Y87" s="25" t="s">
        <v>793</v>
      </c>
      <c r="Z87" s="5" t="s">
        <v>794</v>
      </c>
      <c r="AH87" s="6"/>
      <c r="AI87" s="29"/>
      <c r="AK87" s="44" t="s">
        <v>904</v>
      </c>
      <c r="AL87" s="65" t="s">
        <v>906</v>
      </c>
      <c r="AM87" s="71">
        <v>9</v>
      </c>
      <c r="AN87" s="9">
        <v>46</v>
      </c>
      <c r="AO87" s="9">
        <v>113</v>
      </c>
      <c r="AP87" s="6" t="s">
        <v>491</v>
      </c>
      <c r="AQ87" s="9" t="s">
        <v>620</v>
      </c>
      <c r="AR87" s="11" t="s">
        <v>1129</v>
      </c>
      <c r="AS87" s="11"/>
      <c r="AT87" s="9" t="s">
        <v>890</v>
      </c>
      <c r="AU87" s="9" t="s">
        <v>960</v>
      </c>
      <c r="AV87" s="9" t="s">
        <v>1197</v>
      </c>
      <c r="AW87" s="9" t="s">
        <v>1198</v>
      </c>
      <c r="AX87" s="9" t="s">
        <v>1177</v>
      </c>
      <c r="AY87" s="11" t="s">
        <v>959</v>
      </c>
      <c r="AZ87" s="11"/>
      <c r="BA87" s="11" t="s">
        <v>1049</v>
      </c>
      <c r="BB87" s="72" t="s">
        <v>1311</v>
      </c>
      <c r="BC87" s="72" t="s">
        <v>1310</v>
      </c>
      <c r="BD87" s="72" t="s">
        <v>64</v>
      </c>
      <c r="BE87" s="79" t="s">
        <v>1197</v>
      </c>
      <c r="BF87" s="79" t="s">
        <v>12</v>
      </c>
      <c r="BG87" s="51" t="s">
        <v>1238</v>
      </c>
      <c r="BH87" s="51" t="s">
        <v>1239</v>
      </c>
      <c r="BI87" s="51"/>
      <c r="BJ87" s="51" t="s">
        <v>1225</v>
      </c>
      <c r="BK87" s="51" t="s">
        <v>1226</v>
      </c>
      <c r="BL87" s="51">
        <v>40601</v>
      </c>
      <c r="BM87" s="77"/>
      <c r="BN87" s="51">
        <v>502</v>
      </c>
      <c r="BO87" s="51"/>
      <c r="BP87" s="51">
        <v>2420</v>
      </c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</row>
    <row r="88" spans="1:88" ht="90">
      <c r="A88" s="10"/>
      <c r="B88" s="119" t="s">
        <v>440</v>
      </c>
      <c r="C88" s="119"/>
      <c r="D88" s="11"/>
      <c r="E88" s="6" t="s">
        <v>491</v>
      </c>
      <c r="H88" s="17" t="s">
        <v>408</v>
      </c>
      <c r="I88" s="86">
        <v>36356</v>
      </c>
      <c r="J88" s="85">
        <v>36339</v>
      </c>
      <c r="K88" s="85">
        <v>36325</v>
      </c>
      <c r="L88" s="85"/>
      <c r="P88" s="10"/>
      <c r="R88" s="10"/>
      <c r="S88" s="14"/>
      <c r="T88" s="14"/>
      <c r="U88" s="5" t="s">
        <v>760</v>
      </c>
      <c r="V88" s="5" t="s">
        <v>790</v>
      </c>
      <c r="W88" s="25">
        <v>3548</v>
      </c>
      <c r="X88" s="5" t="s">
        <v>791</v>
      </c>
      <c r="Y88" s="25" t="s">
        <v>793</v>
      </c>
      <c r="Z88" s="5" t="s">
        <v>794</v>
      </c>
      <c r="AH88" s="6"/>
      <c r="AI88" s="29"/>
      <c r="AK88" s="44" t="s">
        <v>904</v>
      </c>
      <c r="AL88" s="65" t="s">
        <v>906</v>
      </c>
      <c r="AM88" s="71">
        <v>9</v>
      </c>
      <c r="AN88" s="9">
        <v>46</v>
      </c>
      <c r="AO88" s="9">
        <v>113</v>
      </c>
      <c r="AP88" s="6" t="s">
        <v>491</v>
      </c>
      <c r="AQ88" s="9" t="s">
        <v>620</v>
      </c>
      <c r="AR88" s="11" t="s">
        <v>1129</v>
      </c>
      <c r="AS88" s="11"/>
      <c r="AT88" s="9" t="s">
        <v>890</v>
      </c>
      <c r="AU88" s="9" t="s">
        <v>960</v>
      </c>
      <c r="AV88" s="9" t="s">
        <v>1197</v>
      </c>
      <c r="AW88" s="9" t="s">
        <v>1198</v>
      </c>
      <c r="AX88" s="9" t="s">
        <v>1177</v>
      </c>
      <c r="AY88" s="11" t="s">
        <v>959</v>
      </c>
      <c r="AZ88" s="11"/>
      <c r="BA88" s="11" t="s">
        <v>1049</v>
      </c>
      <c r="BB88" s="72" t="s">
        <v>1311</v>
      </c>
      <c r="BC88" s="72" t="s">
        <v>1310</v>
      </c>
      <c r="BD88" s="72" t="s">
        <v>64</v>
      </c>
      <c r="BE88" s="79" t="s">
        <v>1197</v>
      </c>
      <c r="BF88" s="79" t="s">
        <v>12</v>
      </c>
      <c r="BG88" s="51" t="s">
        <v>1238</v>
      </c>
      <c r="BH88" s="51" t="s">
        <v>1239</v>
      </c>
      <c r="BI88" s="51"/>
      <c r="BJ88" s="51" t="s">
        <v>1225</v>
      </c>
      <c r="BK88" s="51" t="s">
        <v>1226</v>
      </c>
      <c r="BL88" s="51">
        <v>40601</v>
      </c>
      <c r="BM88" s="77"/>
      <c r="BN88" s="51">
        <v>502</v>
      </c>
      <c r="BO88" s="51"/>
      <c r="BP88" s="51">
        <v>2420</v>
      </c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</row>
    <row r="89" spans="1:88" ht="90">
      <c r="A89" s="10"/>
      <c r="B89" s="15" t="s">
        <v>441</v>
      </c>
      <c r="C89" s="119"/>
      <c r="D89" s="11"/>
      <c r="E89" s="6" t="s">
        <v>491</v>
      </c>
      <c r="H89" s="17" t="s">
        <v>409</v>
      </c>
      <c r="I89" s="86">
        <v>36356</v>
      </c>
      <c r="J89" s="85">
        <v>36339</v>
      </c>
      <c r="K89" s="85">
        <v>36325</v>
      </c>
      <c r="L89" s="85"/>
      <c r="P89" s="10"/>
      <c r="R89" s="10"/>
      <c r="S89" s="14"/>
      <c r="T89" s="14"/>
      <c r="U89" s="5" t="s">
        <v>760</v>
      </c>
      <c r="V89" s="5" t="s">
        <v>790</v>
      </c>
      <c r="W89" s="25">
        <v>3548</v>
      </c>
      <c r="X89" s="5" t="s">
        <v>791</v>
      </c>
      <c r="Y89" s="25" t="s">
        <v>793</v>
      </c>
      <c r="Z89" s="5" t="s">
        <v>794</v>
      </c>
      <c r="AH89" s="6"/>
      <c r="AI89" s="29"/>
      <c r="AK89" s="44" t="s">
        <v>904</v>
      </c>
      <c r="AL89" s="65" t="s">
        <v>906</v>
      </c>
      <c r="AM89" s="71">
        <v>9</v>
      </c>
      <c r="AN89" s="9">
        <v>46</v>
      </c>
      <c r="AO89" s="9">
        <v>113</v>
      </c>
      <c r="AP89" s="6" t="s">
        <v>491</v>
      </c>
      <c r="AQ89" s="9" t="s">
        <v>620</v>
      </c>
      <c r="AR89" s="11" t="s">
        <v>1129</v>
      </c>
      <c r="AS89" s="11"/>
      <c r="AT89" s="9" t="s">
        <v>890</v>
      </c>
      <c r="AU89" s="9" t="s">
        <v>960</v>
      </c>
      <c r="AV89" s="9" t="s">
        <v>1197</v>
      </c>
      <c r="AW89" s="9" t="s">
        <v>1198</v>
      </c>
      <c r="AX89" s="9" t="s">
        <v>1177</v>
      </c>
      <c r="AY89" s="11" t="s">
        <v>959</v>
      </c>
      <c r="AZ89" s="11"/>
      <c r="BA89" s="11" t="s">
        <v>1049</v>
      </c>
      <c r="BB89" s="72" t="s">
        <v>1311</v>
      </c>
      <c r="BC89" s="72" t="s">
        <v>1310</v>
      </c>
      <c r="BD89" s="72" t="s">
        <v>64</v>
      </c>
      <c r="BE89" s="79" t="s">
        <v>1197</v>
      </c>
      <c r="BF89" s="79" t="s">
        <v>12</v>
      </c>
      <c r="BG89" s="51" t="s">
        <v>1238</v>
      </c>
      <c r="BH89" s="51" t="s">
        <v>1239</v>
      </c>
      <c r="BI89" s="51"/>
      <c r="BJ89" s="51" t="s">
        <v>1225</v>
      </c>
      <c r="BK89" s="51" t="s">
        <v>1226</v>
      </c>
      <c r="BL89" s="51">
        <v>40601</v>
      </c>
      <c r="BM89" s="77"/>
      <c r="BN89" s="51">
        <v>502</v>
      </c>
      <c r="BO89" s="51"/>
      <c r="BP89" s="51">
        <v>2420</v>
      </c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</row>
    <row r="90" spans="1:88" ht="90">
      <c r="A90" s="10"/>
      <c r="B90" s="119" t="s">
        <v>442</v>
      </c>
      <c r="C90" s="119"/>
      <c r="D90" s="11"/>
      <c r="E90" s="6" t="s">
        <v>491</v>
      </c>
      <c r="H90" s="17" t="s">
        <v>410</v>
      </c>
      <c r="I90" s="86">
        <v>36356</v>
      </c>
      <c r="J90" s="85">
        <v>36339</v>
      </c>
      <c r="K90" s="85">
        <v>36325</v>
      </c>
      <c r="L90" s="85"/>
      <c r="P90" s="10"/>
      <c r="R90" s="10"/>
      <c r="S90" s="14"/>
      <c r="T90" s="14"/>
      <c r="U90" s="5" t="s">
        <v>760</v>
      </c>
      <c r="V90" s="5" t="s">
        <v>790</v>
      </c>
      <c r="W90" s="25">
        <v>3548</v>
      </c>
      <c r="X90" s="5" t="s">
        <v>791</v>
      </c>
      <c r="Y90" s="25" t="s">
        <v>793</v>
      </c>
      <c r="Z90" s="5" t="s">
        <v>794</v>
      </c>
      <c r="AH90" s="6"/>
      <c r="AI90" s="29"/>
      <c r="AK90" s="44" t="s">
        <v>904</v>
      </c>
      <c r="AL90" s="65" t="s">
        <v>906</v>
      </c>
      <c r="AM90" s="71">
        <v>9</v>
      </c>
      <c r="AN90" s="9">
        <v>46</v>
      </c>
      <c r="AO90" s="9">
        <v>113</v>
      </c>
      <c r="AP90" s="6" t="s">
        <v>491</v>
      </c>
      <c r="AQ90" s="9" t="s">
        <v>620</v>
      </c>
      <c r="AR90" s="11" t="s">
        <v>1129</v>
      </c>
      <c r="AS90" s="11"/>
      <c r="AT90" s="9" t="s">
        <v>890</v>
      </c>
      <c r="AU90" s="9" t="s">
        <v>960</v>
      </c>
      <c r="AV90" s="9" t="s">
        <v>1197</v>
      </c>
      <c r="AW90" s="9" t="s">
        <v>1198</v>
      </c>
      <c r="AX90" s="9" t="s">
        <v>1177</v>
      </c>
      <c r="AY90" s="11" t="s">
        <v>959</v>
      </c>
      <c r="AZ90" s="11"/>
      <c r="BA90" s="11" t="s">
        <v>1049</v>
      </c>
      <c r="BB90" s="72" t="s">
        <v>1311</v>
      </c>
      <c r="BC90" s="72" t="s">
        <v>1310</v>
      </c>
      <c r="BD90" s="72" t="s">
        <v>64</v>
      </c>
      <c r="BE90" s="79" t="s">
        <v>1197</v>
      </c>
      <c r="BF90" s="79" t="s">
        <v>12</v>
      </c>
      <c r="BG90" s="51" t="s">
        <v>1238</v>
      </c>
      <c r="BH90" s="51" t="s">
        <v>1239</v>
      </c>
      <c r="BI90" s="51"/>
      <c r="BJ90" s="51" t="s">
        <v>1225</v>
      </c>
      <c r="BK90" s="51" t="s">
        <v>1226</v>
      </c>
      <c r="BL90" s="51">
        <v>40601</v>
      </c>
      <c r="BM90" s="77"/>
      <c r="BN90" s="51">
        <v>502</v>
      </c>
      <c r="BO90" s="51"/>
      <c r="BP90" s="51">
        <v>2420</v>
      </c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</row>
    <row r="91" spans="1:88" ht="90">
      <c r="A91" s="10"/>
      <c r="B91" s="15" t="s">
        <v>443</v>
      </c>
      <c r="C91" s="119"/>
      <c r="D91" s="11"/>
      <c r="E91" s="6" t="s">
        <v>491</v>
      </c>
      <c r="H91" s="17" t="s">
        <v>411</v>
      </c>
      <c r="I91" s="86">
        <v>36356</v>
      </c>
      <c r="J91" s="85">
        <v>36339</v>
      </c>
      <c r="K91" s="85">
        <v>36325</v>
      </c>
      <c r="L91" s="85"/>
      <c r="P91" s="10"/>
      <c r="R91" s="10"/>
      <c r="S91" s="14"/>
      <c r="T91" s="14"/>
      <c r="U91" s="5" t="s">
        <v>760</v>
      </c>
      <c r="V91" s="5" t="s">
        <v>790</v>
      </c>
      <c r="W91" s="25">
        <v>3548</v>
      </c>
      <c r="X91" s="5" t="s">
        <v>791</v>
      </c>
      <c r="Y91" s="25" t="s">
        <v>793</v>
      </c>
      <c r="Z91" s="5" t="s">
        <v>794</v>
      </c>
      <c r="AH91" s="6"/>
      <c r="AI91" s="29"/>
      <c r="AK91" s="44" t="s">
        <v>904</v>
      </c>
      <c r="AL91" s="65" t="s">
        <v>906</v>
      </c>
      <c r="AM91" s="71">
        <v>9</v>
      </c>
      <c r="AN91" s="9">
        <v>46</v>
      </c>
      <c r="AO91" s="9">
        <v>113</v>
      </c>
      <c r="AP91" s="6" t="s">
        <v>491</v>
      </c>
      <c r="AQ91" s="9" t="s">
        <v>620</v>
      </c>
      <c r="AR91" s="11" t="s">
        <v>1129</v>
      </c>
      <c r="AS91" s="11"/>
      <c r="AT91" s="9" t="s">
        <v>890</v>
      </c>
      <c r="AU91" s="9" t="s">
        <v>960</v>
      </c>
      <c r="AV91" s="9" t="s">
        <v>1197</v>
      </c>
      <c r="AW91" s="9" t="s">
        <v>1198</v>
      </c>
      <c r="AX91" s="9" t="s">
        <v>1177</v>
      </c>
      <c r="AY91" s="11" t="s">
        <v>959</v>
      </c>
      <c r="AZ91" s="11"/>
      <c r="BA91" s="11" t="s">
        <v>1049</v>
      </c>
      <c r="BB91" s="72" t="s">
        <v>1311</v>
      </c>
      <c r="BC91" s="72" t="s">
        <v>1310</v>
      </c>
      <c r="BD91" s="72" t="s">
        <v>64</v>
      </c>
      <c r="BE91" s="79" t="s">
        <v>1197</v>
      </c>
      <c r="BF91" s="79" t="s">
        <v>12</v>
      </c>
      <c r="BG91" s="51" t="s">
        <v>1238</v>
      </c>
      <c r="BH91" s="51" t="s">
        <v>1239</v>
      </c>
      <c r="BI91" s="51"/>
      <c r="BJ91" s="51" t="s">
        <v>1225</v>
      </c>
      <c r="BK91" s="51" t="s">
        <v>1226</v>
      </c>
      <c r="BL91" s="51">
        <v>40601</v>
      </c>
      <c r="BM91" s="77"/>
      <c r="BN91" s="51">
        <v>502</v>
      </c>
      <c r="BO91" s="51"/>
      <c r="BP91" s="51">
        <v>2420</v>
      </c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</row>
    <row r="92" spans="1:88" ht="90">
      <c r="A92" s="10"/>
      <c r="B92" s="119" t="s">
        <v>444</v>
      </c>
      <c r="C92" s="119"/>
      <c r="D92" s="11"/>
      <c r="E92" s="6" t="s">
        <v>491</v>
      </c>
      <c r="H92" s="17" t="s">
        <v>412</v>
      </c>
      <c r="I92" s="86">
        <v>36356</v>
      </c>
      <c r="J92" s="85">
        <v>36339</v>
      </c>
      <c r="K92" s="85">
        <v>36325</v>
      </c>
      <c r="L92" s="85"/>
      <c r="P92" s="10"/>
      <c r="R92" s="10"/>
      <c r="S92" s="14"/>
      <c r="T92" s="14"/>
      <c r="U92" s="5" t="s">
        <v>760</v>
      </c>
      <c r="V92" s="5" t="s">
        <v>790</v>
      </c>
      <c r="W92" s="25">
        <v>3548</v>
      </c>
      <c r="X92" s="5" t="s">
        <v>791</v>
      </c>
      <c r="Y92" s="25" t="s">
        <v>793</v>
      </c>
      <c r="Z92" s="5" t="s">
        <v>794</v>
      </c>
      <c r="AH92" s="6"/>
      <c r="AI92" s="29"/>
      <c r="AK92" s="44" t="s">
        <v>904</v>
      </c>
      <c r="AL92" s="65" t="s">
        <v>906</v>
      </c>
      <c r="AM92" s="71">
        <v>9</v>
      </c>
      <c r="AN92" s="9">
        <v>46</v>
      </c>
      <c r="AO92" s="9">
        <v>113</v>
      </c>
      <c r="AP92" s="6" t="s">
        <v>491</v>
      </c>
      <c r="AQ92" s="9" t="s">
        <v>620</v>
      </c>
      <c r="AR92" s="11" t="s">
        <v>1129</v>
      </c>
      <c r="AS92" s="11"/>
      <c r="AT92" s="9" t="s">
        <v>890</v>
      </c>
      <c r="AU92" s="9" t="s">
        <v>960</v>
      </c>
      <c r="AV92" s="9" t="s">
        <v>1197</v>
      </c>
      <c r="AW92" s="9" t="s">
        <v>1198</v>
      </c>
      <c r="AX92" s="9" t="s">
        <v>1177</v>
      </c>
      <c r="AY92" s="11" t="s">
        <v>959</v>
      </c>
      <c r="AZ92" s="11"/>
      <c r="BA92" s="11" t="s">
        <v>1049</v>
      </c>
      <c r="BB92" s="72" t="s">
        <v>1311</v>
      </c>
      <c r="BC92" s="72" t="s">
        <v>1310</v>
      </c>
      <c r="BD92" s="72" t="s">
        <v>64</v>
      </c>
      <c r="BE92" s="79" t="s">
        <v>1197</v>
      </c>
      <c r="BF92" s="79" t="s">
        <v>12</v>
      </c>
      <c r="BG92" s="51" t="s">
        <v>1238</v>
      </c>
      <c r="BH92" s="51" t="s">
        <v>1239</v>
      </c>
      <c r="BI92" s="51"/>
      <c r="BJ92" s="51" t="s">
        <v>1225</v>
      </c>
      <c r="BK92" s="51" t="s">
        <v>1226</v>
      </c>
      <c r="BL92" s="51">
        <v>40601</v>
      </c>
      <c r="BM92" s="77"/>
      <c r="BN92" s="51">
        <v>502</v>
      </c>
      <c r="BO92" s="51"/>
      <c r="BP92" s="51">
        <v>2420</v>
      </c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</row>
    <row r="93" spans="1:88" ht="90">
      <c r="A93" s="10"/>
      <c r="B93" s="15" t="s">
        <v>445</v>
      </c>
      <c r="C93" s="119"/>
      <c r="D93" s="11"/>
      <c r="E93" s="6" t="s">
        <v>491</v>
      </c>
      <c r="H93" s="17" t="s">
        <v>413</v>
      </c>
      <c r="I93" s="86">
        <v>36356</v>
      </c>
      <c r="J93" s="85">
        <v>36339</v>
      </c>
      <c r="K93" s="85">
        <v>36325</v>
      </c>
      <c r="L93" s="85"/>
      <c r="P93" s="10"/>
      <c r="R93" s="10"/>
      <c r="S93" s="14"/>
      <c r="T93" s="14"/>
      <c r="U93" s="5" t="s">
        <v>760</v>
      </c>
      <c r="V93" s="5" t="s">
        <v>790</v>
      </c>
      <c r="W93" s="25">
        <v>3548</v>
      </c>
      <c r="X93" s="5" t="s">
        <v>791</v>
      </c>
      <c r="Y93" s="25" t="s">
        <v>793</v>
      </c>
      <c r="Z93" s="5" t="s">
        <v>794</v>
      </c>
      <c r="AH93" s="6"/>
      <c r="AI93" s="29"/>
      <c r="AK93" s="44" t="s">
        <v>904</v>
      </c>
      <c r="AL93" s="65" t="s">
        <v>906</v>
      </c>
      <c r="AM93" s="71">
        <v>9</v>
      </c>
      <c r="AN93" s="9">
        <v>46</v>
      </c>
      <c r="AO93" s="9">
        <v>113</v>
      </c>
      <c r="AP93" s="6" t="s">
        <v>491</v>
      </c>
      <c r="AQ93" s="9" t="s">
        <v>620</v>
      </c>
      <c r="AR93" s="11" t="s">
        <v>1129</v>
      </c>
      <c r="AS93" s="11"/>
      <c r="AT93" s="9" t="s">
        <v>890</v>
      </c>
      <c r="AU93" s="9" t="s">
        <v>960</v>
      </c>
      <c r="AV93" s="9" t="s">
        <v>1197</v>
      </c>
      <c r="AW93" s="9" t="s">
        <v>1198</v>
      </c>
      <c r="AX93" s="9" t="s">
        <v>1177</v>
      </c>
      <c r="AY93" s="11" t="s">
        <v>959</v>
      </c>
      <c r="AZ93" s="11"/>
      <c r="BA93" s="11" t="s">
        <v>1049</v>
      </c>
      <c r="BB93" s="72" t="s">
        <v>1311</v>
      </c>
      <c r="BC93" s="72" t="s">
        <v>1310</v>
      </c>
      <c r="BD93" s="72" t="s">
        <v>64</v>
      </c>
      <c r="BE93" s="79" t="s">
        <v>1197</v>
      </c>
      <c r="BF93" s="79" t="s">
        <v>12</v>
      </c>
      <c r="BG93" s="51" t="s">
        <v>1238</v>
      </c>
      <c r="BH93" s="51" t="s">
        <v>1239</v>
      </c>
      <c r="BI93" s="51"/>
      <c r="BJ93" s="51" t="s">
        <v>1225</v>
      </c>
      <c r="BK93" s="51" t="s">
        <v>1226</v>
      </c>
      <c r="BL93" s="51">
        <v>40601</v>
      </c>
      <c r="BM93" s="77"/>
      <c r="BN93" s="51">
        <v>502</v>
      </c>
      <c r="BO93" s="51"/>
      <c r="BP93" s="51">
        <v>2420</v>
      </c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</row>
    <row r="94" spans="1:88" ht="90">
      <c r="A94" s="10"/>
      <c r="B94" s="119" t="s">
        <v>446</v>
      </c>
      <c r="C94" s="119"/>
      <c r="D94" s="11"/>
      <c r="E94" s="6" t="s">
        <v>491</v>
      </c>
      <c r="H94" s="17" t="s">
        <v>414</v>
      </c>
      <c r="I94" s="86">
        <v>36356</v>
      </c>
      <c r="J94" s="85">
        <v>36339</v>
      </c>
      <c r="K94" s="85">
        <v>36325</v>
      </c>
      <c r="L94" s="85"/>
      <c r="P94" s="10"/>
      <c r="R94" s="10"/>
      <c r="S94" s="14"/>
      <c r="T94" s="14"/>
      <c r="U94" s="5" t="s">
        <v>760</v>
      </c>
      <c r="V94" s="5" t="s">
        <v>790</v>
      </c>
      <c r="W94" s="25">
        <v>3548</v>
      </c>
      <c r="X94" s="5" t="s">
        <v>791</v>
      </c>
      <c r="Y94" s="25" t="s">
        <v>793</v>
      </c>
      <c r="Z94" s="5" t="s">
        <v>794</v>
      </c>
      <c r="AH94" s="6"/>
      <c r="AI94" s="29"/>
      <c r="AK94" s="44" t="s">
        <v>904</v>
      </c>
      <c r="AL94" s="65" t="s">
        <v>906</v>
      </c>
      <c r="AM94" s="71">
        <v>9</v>
      </c>
      <c r="AN94" s="9">
        <v>46</v>
      </c>
      <c r="AO94" s="9">
        <v>113</v>
      </c>
      <c r="AP94" s="6" t="s">
        <v>491</v>
      </c>
      <c r="AQ94" s="9" t="s">
        <v>620</v>
      </c>
      <c r="AR94" s="11" t="s">
        <v>1129</v>
      </c>
      <c r="AS94" s="11"/>
      <c r="AT94" s="9" t="s">
        <v>890</v>
      </c>
      <c r="AU94" s="9" t="s">
        <v>960</v>
      </c>
      <c r="AV94" s="9" t="s">
        <v>1197</v>
      </c>
      <c r="AW94" s="9" t="s">
        <v>1198</v>
      </c>
      <c r="AX94" s="9" t="s">
        <v>1177</v>
      </c>
      <c r="AY94" s="11" t="s">
        <v>959</v>
      </c>
      <c r="AZ94" s="11"/>
      <c r="BA94" s="11" t="s">
        <v>1049</v>
      </c>
      <c r="BB94" s="72" t="s">
        <v>1311</v>
      </c>
      <c r="BC94" s="72" t="s">
        <v>1310</v>
      </c>
      <c r="BD94" s="72" t="s">
        <v>64</v>
      </c>
      <c r="BE94" s="79" t="s">
        <v>1197</v>
      </c>
      <c r="BF94" s="79" t="s">
        <v>12</v>
      </c>
      <c r="BG94" s="51" t="s">
        <v>1238</v>
      </c>
      <c r="BH94" s="51" t="s">
        <v>1239</v>
      </c>
      <c r="BI94" s="51"/>
      <c r="BJ94" s="51" t="s">
        <v>1225</v>
      </c>
      <c r="BK94" s="51" t="s">
        <v>1226</v>
      </c>
      <c r="BL94" s="51">
        <v>40601</v>
      </c>
      <c r="BM94" s="77"/>
      <c r="BN94" s="51">
        <v>502</v>
      </c>
      <c r="BO94" s="51"/>
      <c r="BP94" s="51">
        <v>2420</v>
      </c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</row>
    <row r="95" spans="1:88" ht="90">
      <c r="A95" s="10"/>
      <c r="B95" s="15" t="s">
        <v>447</v>
      </c>
      <c r="C95" s="119"/>
      <c r="D95" s="11"/>
      <c r="E95" s="6" t="s">
        <v>491</v>
      </c>
      <c r="H95" s="17" t="s">
        <v>415</v>
      </c>
      <c r="I95" s="86">
        <v>36356</v>
      </c>
      <c r="J95" s="85">
        <v>36339</v>
      </c>
      <c r="K95" s="85">
        <v>36325</v>
      </c>
      <c r="L95" s="85"/>
      <c r="P95" s="10"/>
      <c r="R95" s="10"/>
      <c r="S95" s="14"/>
      <c r="T95" s="14"/>
      <c r="U95" s="5" t="s">
        <v>760</v>
      </c>
      <c r="V95" s="5" t="s">
        <v>790</v>
      </c>
      <c r="W95" s="25">
        <v>3548</v>
      </c>
      <c r="X95" s="5" t="s">
        <v>791</v>
      </c>
      <c r="Y95" s="25" t="s">
        <v>793</v>
      </c>
      <c r="Z95" s="5" t="s">
        <v>794</v>
      </c>
      <c r="AH95" s="6"/>
      <c r="AI95" s="29"/>
      <c r="AK95" s="44" t="s">
        <v>904</v>
      </c>
      <c r="AL95" s="65" t="s">
        <v>906</v>
      </c>
      <c r="AM95" s="71">
        <v>9</v>
      </c>
      <c r="AN95" s="9">
        <v>46</v>
      </c>
      <c r="AO95" s="9">
        <v>113</v>
      </c>
      <c r="AP95" s="6" t="s">
        <v>491</v>
      </c>
      <c r="AQ95" s="9" t="s">
        <v>620</v>
      </c>
      <c r="AR95" s="11" t="s">
        <v>1129</v>
      </c>
      <c r="AS95" s="11"/>
      <c r="AT95" s="9" t="s">
        <v>890</v>
      </c>
      <c r="AU95" s="9" t="s">
        <v>960</v>
      </c>
      <c r="AV95" s="9" t="s">
        <v>1197</v>
      </c>
      <c r="AW95" s="9" t="s">
        <v>1198</v>
      </c>
      <c r="AX95" s="9" t="s">
        <v>1177</v>
      </c>
      <c r="AY95" s="11" t="s">
        <v>959</v>
      </c>
      <c r="AZ95" s="11"/>
      <c r="BA95" s="11" t="s">
        <v>1049</v>
      </c>
      <c r="BB95" s="72" t="s">
        <v>1311</v>
      </c>
      <c r="BC95" s="72" t="s">
        <v>1310</v>
      </c>
      <c r="BD95" s="72" t="s">
        <v>64</v>
      </c>
      <c r="BE95" s="79" t="s">
        <v>1197</v>
      </c>
      <c r="BF95" s="79" t="s">
        <v>12</v>
      </c>
      <c r="BG95" s="51" t="s">
        <v>1238</v>
      </c>
      <c r="BH95" s="51" t="s">
        <v>1239</v>
      </c>
      <c r="BI95" s="51"/>
      <c r="BJ95" s="51" t="s">
        <v>1225</v>
      </c>
      <c r="BK95" s="51" t="s">
        <v>1226</v>
      </c>
      <c r="BL95" s="51">
        <v>40601</v>
      </c>
      <c r="BM95" s="77"/>
      <c r="BN95" s="51">
        <v>502</v>
      </c>
      <c r="BO95" s="51"/>
      <c r="BP95" s="51">
        <v>2420</v>
      </c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</row>
    <row r="96" spans="1:88" ht="90">
      <c r="A96" s="10"/>
      <c r="B96" s="119" t="s">
        <v>448</v>
      </c>
      <c r="C96" s="119"/>
      <c r="D96" s="11"/>
      <c r="E96" s="6" t="s">
        <v>491</v>
      </c>
      <c r="H96" s="17" t="s">
        <v>416</v>
      </c>
      <c r="I96" s="86">
        <v>36356</v>
      </c>
      <c r="J96" s="85">
        <v>36339</v>
      </c>
      <c r="K96" s="85">
        <v>36325</v>
      </c>
      <c r="L96" s="85"/>
      <c r="P96" s="10"/>
      <c r="R96" s="10"/>
      <c r="S96" s="14"/>
      <c r="T96" s="14"/>
      <c r="U96" s="5" t="s">
        <v>760</v>
      </c>
      <c r="V96" s="5" t="s">
        <v>790</v>
      </c>
      <c r="W96" s="25">
        <v>3548</v>
      </c>
      <c r="X96" s="5" t="s">
        <v>791</v>
      </c>
      <c r="Y96" s="25" t="s">
        <v>793</v>
      </c>
      <c r="Z96" s="5" t="s">
        <v>794</v>
      </c>
      <c r="AH96" s="6"/>
      <c r="AI96" s="29"/>
      <c r="AK96" s="44" t="s">
        <v>904</v>
      </c>
      <c r="AL96" s="65" t="s">
        <v>906</v>
      </c>
      <c r="AM96" s="71">
        <v>9</v>
      </c>
      <c r="AN96" s="9">
        <v>46</v>
      </c>
      <c r="AO96" s="9">
        <v>113</v>
      </c>
      <c r="AP96" s="6" t="s">
        <v>491</v>
      </c>
      <c r="AQ96" s="9" t="s">
        <v>620</v>
      </c>
      <c r="AR96" s="11" t="s">
        <v>1129</v>
      </c>
      <c r="AS96" s="11"/>
      <c r="AT96" s="9" t="s">
        <v>890</v>
      </c>
      <c r="AU96" s="9" t="s">
        <v>960</v>
      </c>
      <c r="AV96" s="9" t="s">
        <v>1197</v>
      </c>
      <c r="AW96" s="9" t="s">
        <v>1198</v>
      </c>
      <c r="AX96" s="9" t="s">
        <v>1177</v>
      </c>
      <c r="AY96" s="11" t="s">
        <v>959</v>
      </c>
      <c r="AZ96" s="11"/>
      <c r="BA96" s="11" t="s">
        <v>1049</v>
      </c>
      <c r="BB96" s="72" t="s">
        <v>1311</v>
      </c>
      <c r="BC96" s="72" t="s">
        <v>1310</v>
      </c>
      <c r="BD96" s="72" t="s">
        <v>64</v>
      </c>
      <c r="BE96" s="79" t="s">
        <v>1197</v>
      </c>
      <c r="BF96" s="79" t="s">
        <v>12</v>
      </c>
      <c r="BG96" s="51" t="s">
        <v>1238</v>
      </c>
      <c r="BH96" s="51" t="s">
        <v>1239</v>
      </c>
      <c r="BI96" s="51"/>
      <c r="BJ96" s="51" t="s">
        <v>1225</v>
      </c>
      <c r="BK96" s="51" t="s">
        <v>1226</v>
      </c>
      <c r="BL96" s="51">
        <v>40601</v>
      </c>
      <c r="BM96" s="77"/>
      <c r="BN96" s="51">
        <v>502</v>
      </c>
      <c r="BO96" s="51"/>
      <c r="BP96" s="51">
        <v>2420</v>
      </c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</row>
    <row r="97" spans="1:88" ht="56.25">
      <c r="A97" s="11">
        <v>46</v>
      </c>
      <c r="B97" s="118" t="s">
        <v>201</v>
      </c>
      <c r="C97" s="118" t="s">
        <v>356</v>
      </c>
      <c r="D97" s="11" t="s">
        <v>578</v>
      </c>
      <c r="E97" s="6" t="s">
        <v>475</v>
      </c>
      <c r="F97" s="11" t="s">
        <v>890</v>
      </c>
      <c r="G97" s="15" t="s">
        <v>517</v>
      </c>
      <c r="H97" s="11" t="s">
        <v>621</v>
      </c>
      <c r="I97" s="86">
        <v>36342</v>
      </c>
      <c r="J97" s="85">
        <v>36325</v>
      </c>
      <c r="K97" s="85">
        <v>36321</v>
      </c>
      <c r="L97" s="85">
        <v>36321</v>
      </c>
      <c r="M97" s="15" t="s">
        <v>1295</v>
      </c>
      <c r="N97" s="15" t="s">
        <v>890</v>
      </c>
      <c r="P97" s="11" t="s">
        <v>767</v>
      </c>
      <c r="R97" s="10">
        <v>41</v>
      </c>
      <c r="S97" s="14">
        <f>IF(B97&lt;&gt;B64,1,0)</f>
        <v>1</v>
      </c>
      <c r="T97" s="14" t="b">
        <f t="shared" si="0"/>
        <v>1</v>
      </c>
      <c r="U97" s="5" t="s">
        <v>760</v>
      </c>
      <c r="V97" s="5" t="s">
        <v>790</v>
      </c>
      <c r="W97" s="25">
        <v>3548</v>
      </c>
      <c r="X97" s="5" t="s">
        <v>714</v>
      </c>
      <c r="Y97" s="26" t="s">
        <v>800</v>
      </c>
      <c r="Z97" s="5" t="s">
        <v>801</v>
      </c>
      <c r="AA97" s="45" t="s">
        <v>903</v>
      </c>
      <c r="AB97" s="45" t="s">
        <v>903</v>
      </c>
      <c r="AC97" s="44" t="s">
        <v>903</v>
      </c>
      <c r="AD97" s="44"/>
      <c r="AE97" s="44" t="s">
        <v>890</v>
      </c>
      <c r="AF97" s="44" t="s">
        <v>890</v>
      </c>
      <c r="AG97" s="44" t="s">
        <v>914</v>
      </c>
      <c r="AH97" s="6" t="s">
        <v>969</v>
      </c>
      <c r="AI97" s="18">
        <v>36326</v>
      </c>
      <c r="AK97" s="44" t="s">
        <v>894</v>
      </c>
      <c r="AL97" s="65" t="s">
        <v>914</v>
      </c>
      <c r="AM97" s="71"/>
      <c r="AN97" s="44">
        <v>46</v>
      </c>
      <c r="AO97" s="44">
        <v>163</v>
      </c>
      <c r="AP97" s="69" t="s">
        <v>475</v>
      </c>
      <c r="AQ97" s="44" t="s">
        <v>621</v>
      </c>
      <c r="AR97" s="11" t="s">
        <v>1130</v>
      </c>
      <c r="AS97" s="11"/>
      <c r="AT97" s="9" t="s">
        <v>890</v>
      </c>
      <c r="AU97" s="9" t="s">
        <v>960</v>
      </c>
      <c r="AV97" s="9" t="s">
        <v>1197</v>
      </c>
      <c r="AW97" s="9" t="s">
        <v>1199</v>
      </c>
      <c r="AX97" s="9" t="s">
        <v>1177</v>
      </c>
      <c r="AY97" s="11" t="s">
        <v>963</v>
      </c>
      <c r="AZ97" s="11"/>
      <c r="BA97" s="11" t="s">
        <v>1074</v>
      </c>
      <c r="BB97" s="72" t="s">
        <v>1312</v>
      </c>
      <c r="BC97" s="72" t="s">
        <v>1310</v>
      </c>
      <c r="BD97" s="72" t="s">
        <v>97</v>
      </c>
      <c r="BE97" s="79" t="s">
        <v>1197</v>
      </c>
      <c r="BF97" s="79" t="s">
        <v>54</v>
      </c>
      <c r="BG97" s="51" t="s">
        <v>1271</v>
      </c>
      <c r="BH97" s="51"/>
      <c r="BI97" s="51"/>
      <c r="BJ97" s="51" t="s">
        <v>1225</v>
      </c>
      <c r="BK97" s="51" t="s">
        <v>1226</v>
      </c>
      <c r="BL97" s="51">
        <v>40601</v>
      </c>
      <c r="BM97" s="77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</row>
    <row r="98" spans="1:88" ht="45">
      <c r="A98" s="10">
        <v>47</v>
      </c>
      <c r="B98" s="119" t="s">
        <v>255</v>
      </c>
      <c r="C98" s="119">
        <v>63</v>
      </c>
      <c r="D98" s="11" t="s">
        <v>578</v>
      </c>
      <c r="E98" s="6" t="s">
        <v>488</v>
      </c>
      <c r="G98" s="15" t="s">
        <v>541</v>
      </c>
      <c r="H98" s="11" t="s">
        <v>622</v>
      </c>
      <c r="I98" s="86">
        <v>36348</v>
      </c>
      <c r="J98" s="85">
        <v>36332</v>
      </c>
      <c r="K98" s="85"/>
      <c r="L98" s="85"/>
      <c r="M98" s="15" t="s">
        <v>564</v>
      </c>
      <c r="N98" s="15" t="s">
        <v>890</v>
      </c>
      <c r="P98" s="10" t="s">
        <v>756</v>
      </c>
      <c r="Q98" s="6" t="s">
        <v>758</v>
      </c>
      <c r="R98" s="10">
        <v>25</v>
      </c>
      <c r="S98" s="14">
        <f aca="true" t="shared" si="4" ref="S98:S118">IF(B98&lt;&gt;B97,1,0)</f>
        <v>1</v>
      </c>
      <c r="T98" s="14" t="b">
        <f t="shared" si="0"/>
        <v>1</v>
      </c>
      <c r="U98" s="5" t="s">
        <v>723</v>
      </c>
      <c r="V98" s="5" t="s">
        <v>751</v>
      </c>
      <c r="W98" s="25">
        <v>7409</v>
      </c>
      <c r="X98" s="5" t="s">
        <v>736</v>
      </c>
      <c r="Y98" s="25" t="s">
        <v>752</v>
      </c>
      <c r="Z98" s="5" t="s">
        <v>754</v>
      </c>
      <c r="AA98" s="8" t="s">
        <v>890</v>
      </c>
      <c r="AB98" s="8" t="s">
        <v>890</v>
      </c>
      <c r="AC98" s="9" t="s">
        <v>890</v>
      </c>
      <c r="AD98" s="9" t="s">
        <v>578</v>
      </c>
      <c r="AE98" s="9" t="s">
        <v>890</v>
      </c>
      <c r="AG98" s="9" t="s">
        <v>908</v>
      </c>
      <c r="AH98" s="6" t="s">
        <v>970</v>
      </c>
      <c r="AI98" s="29" t="s">
        <v>757</v>
      </c>
      <c r="AK98" s="44"/>
      <c r="AL98" s="65" t="s">
        <v>908</v>
      </c>
      <c r="AM98" s="71"/>
      <c r="AN98" s="44">
        <v>47</v>
      </c>
      <c r="AO98" s="44">
        <v>63</v>
      </c>
      <c r="AP98" s="69" t="s">
        <v>488</v>
      </c>
      <c r="AQ98" s="44" t="s">
        <v>622</v>
      </c>
      <c r="AR98" s="11" t="s">
        <v>1131</v>
      </c>
      <c r="AS98" s="11"/>
      <c r="AT98" s="9" t="s">
        <v>890</v>
      </c>
      <c r="AU98" s="9" t="s">
        <v>960</v>
      </c>
      <c r="AV98" s="9" t="s">
        <v>1157</v>
      </c>
      <c r="AW98" s="9" t="s">
        <v>1200</v>
      </c>
      <c r="AY98" s="11" t="s">
        <v>964</v>
      </c>
      <c r="AZ98" s="11"/>
      <c r="BA98" s="11" t="s">
        <v>1075</v>
      </c>
      <c r="BB98" s="72" t="s">
        <v>1311</v>
      </c>
      <c r="BC98" s="72" t="s">
        <v>1310</v>
      </c>
      <c r="BD98" s="72" t="s">
        <v>92</v>
      </c>
      <c r="BE98" s="79" t="s">
        <v>1157</v>
      </c>
      <c r="BF98" s="79" t="s">
        <v>47</v>
      </c>
      <c r="BG98" s="51" t="s">
        <v>1271</v>
      </c>
      <c r="BH98" s="51"/>
      <c r="BI98" s="51"/>
      <c r="BJ98" s="51" t="s">
        <v>1225</v>
      </c>
      <c r="BK98" s="51" t="s">
        <v>1226</v>
      </c>
      <c r="BL98" s="51">
        <v>40601</v>
      </c>
      <c r="BM98" s="77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</row>
    <row r="99" spans="1:88" ht="45">
      <c r="A99" s="10">
        <v>47</v>
      </c>
      <c r="B99" s="119" t="s">
        <v>256</v>
      </c>
      <c r="C99" s="119">
        <v>63</v>
      </c>
      <c r="D99" s="11" t="s">
        <v>578</v>
      </c>
      <c r="E99" s="6" t="s">
        <v>488</v>
      </c>
      <c r="G99" s="15" t="s">
        <v>542</v>
      </c>
      <c r="H99" s="11" t="s">
        <v>623</v>
      </c>
      <c r="I99" s="86">
        <v>36348</v>
      </c>
      <c r="J99" s="85">
        <v>36332</v>
      </c>
      <c r="K99" s="85"/>
      <c r="L99" s="85"/>
      <c r="M99" s="15" t="s">
        <v>1105</v>
      </c>
      <c r="N99" s="15" t="s">
        <v>890</v>
      </c>
      <c r="P99" s="7"/>
      <c r="Q99" s="7"/>
      <c r="R99" s="10">
        <v>26</v>
      </c>
      <c r="S99" s="14">
        <f t="shared" si="4"/>
        <v>1</v>
      </c>
      <c r="T99" s="14" t="b">
        <f t="shared" si="0"/>
        <v>0</v>
      </c>
      <c r="U99" s="7"/>
      <c r="V99" s="7"/>
      <c r="W99" s="7"/>
      <c r="X99" s="7"/>
      <c r="Y99" s="7"/>
      <c r="Z99" s="7"/>
      <c r="AA99" s="8" t="s">
        <v>890</v>
      </c>
      <c r="AB99" s="8" t="s">
        <v>890</v>
      </c>
      <c r="AC99" s="9" t="s">
        <v>890</v>
      </c>
      <c r="AD99" s="9" t="s">
        <v>578</v>
      </c>
      <c r="AE99" s="9" t="s">
        <v>890</v>
      </c>
      <c r="AG99" s="9" t="s">
        <v>908</v>
      </c>
      <c r="AH99" s="6" t="s">
        <v>970</v>
      </c>
      <c r="AI99" s="7"/>
      <c r="AK99" s="44"/>
      <c r="AL99" s="65" t="s">
        <v>908</v>
      </c>
      <c r="AM99" s="71"/>
      <c r="AN99" s="44">
        <v>47</v>
      </c>
      <c r="AO99" s="44">
        <v>63</v>
      </c>
      <c r="AP99" s="69" t="s">
        <v>488</v>
      </c>
      <c r="AQ99" s="44" t="s">
        <v>623</v>
      </c>
      <c r="AR99" s="11" t="s">
        <v>1131</v>
      </c>
      <c r="AS99" s="11"/>
      <c r="AY99" s="11" t="s">
        <v>964</v>
      </c>
      <c r="AZ99" s="11"/>
      <c r="BA99" s="11" t="s">
        <v>1075</v>
      </c>
      <c r="BB99" s="72" t="s">
        <v>1311</v>
      </c>
      <c r="BC99" s="72" t="s">
        <v>1310</v>
      </c>
      <c r="BD99" s="72" t="s">
        <v>92</v>
      </c>
      <c r="BE99" s="79" t="s">
        <v>1157</v>
      </c>
      <c r="BF99" s="79" t="s">
        <v>48</v>
      </c>
      <c r="BG99" s="51" t="s">
        <v>1271</v>
      </c>
      <c r="BH99" s="51"/>
      <c r="BI99" s="51"/>
      <c r="BJ99" s="51" t="s">
        <v>1225</v>
      </c>
      <c r="BK99" s="51" t="s">
        <v>1226</v>
      </c>
      <c r="BL99" s="51">
        <v>40601</v>
      </c>
      <c r="BM99" s="77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</row>
    <row r="100" spans="1:88" ht="33.75">
      <c r="A100" s="10">
        <v>48</v>
      </c>
      <c r="B100" s="119" t="s">
        <v>232</v>
      </c>
      <c r="C100" s="119">
        <v>16</v>
      </c>
      <c r="D100" s="11" t="s">
        <v>579</v>
      </c>
      <c r="E100" s="6" t="s">
        <v>505</v>
      </c>
      <c r="G100" s="15" t="s">
        <v>656</v>
      </c>
      <c r="H100" s="9" t="s">
        <v>657</v>
      </c>
      <c r="I100" s="86">
        <v>36342</v>
      </c>
      <c r="J100" s="85">
        <v>36325</v>
      </c>
      <c r="K100" s="85"/>
      <c r="L100" s="85"/>
      <c r="M100" s="15" t="s">
        <v>1296</v>
      </c>
      <c r="N100" s="15" t="s">
        <v>890</v>
      </c>
      <c r="P100" s="27" t="s">
        <v>708</v>
      </c>
      <c r="R100" s="10">
        <v>1</v>
      </c>
      <c r="S100" s="14">
        <f t="shared" si="4"/>
        <v>1</v>
      </c>
      <c r="T100" s="14" t="b">
        <f>OR((RIGHT(H100,1))="0",(RIGHT(H100,1))="A")</f>
        <v>1</v>
      </c>
      <c r="U100" s="5" t="s">
        <v>702</v>
      </c>
      <c r="V100" s="5" t="s">
        <v>703</v>
      </c>
      <c r="W100" s="25" t="s">
        <v>704</v>
      </c>
      <c r="X100" s="5" t="s">
        <v>705</v>
      </c>
      <c r="Y100" s="25" t="s">
        <v>707</v>
      </c>
      <c r="Z100" s="5" t="s">
        <v>707</v>
      </c>
      <c r="AA100" s="8" t="s">
        <v>903</v>
      </c>
      <c r="AB100" s="8" t="s">
        <v>903</v>
      </c>
      <c r="AC100" s="9" t="s">
        <v>903</v>
      </c>
      <c r="AE100" s="9" t="s">
        <v>890</v>
      </c>
      <c r="AG100" s="9" t="s">
        <v>904</v>
      </c>
      <c r="AH100" s="6" t="s">
        <v>1030</v>
      </c>
      <c r="AI100" s="28">
        <v>36342</v>
      </c>
      <c r="AK100" s="44" t="s">
        <v>904</v>
      </c>
      <c r="AL100" s="65" t="s">
        <v>904</v>
      </c>
      <c r="AM100" s="71">
        <v>10</v>
      </c>
      <c r="AN100" s="9">
        <v>48</v>
      </c>
      <c r="AO100" s="9">
        <v>16</v>
      </c>
      <c r="AP100" s="6" t="s">
        <v>505</v>
      </c>
      <c r="AQ100" s="9" t="s">
        <v>657</v>
      </c>
      <c r="AR100" s="11" t="s">
        <v>1132</v>
      </c>
      <c r="AS100" s="11"/>
      <c r="AT100" s="9" t="s">
        <v>890</v>
      </c>
      <c r="AU100" s="9" t="s">
        <v>960</v>
      </c>
      <c r="AV100" s="9" t="s">
        <v>1201</v>
      </c>
      <c r="AW100" s="9" t="s">
        <v>1202</v>
      </c>
      <c r="AY100" s="11" t="s">
        <v>959</v>
      </c>
      <c r="AZ100" s="11"/>
      <c r="BA100" s="11" t="s">
        <v>1043</v>
      </c>
      <c r="BB100" s="72" t="s">
        <v>1311</v>
      </c>
      <c r="BC100" s="72" t="s">
        <v>1285</v>
      </c>
      <c r="BD100" s="72" t="s">
        <v>74</v>
      </c>
      <c r="BE100" s="79" t="s">
        <v>1201</v>
      </c>
      <c r="BF100" s="79" t="s">
        <v>25</v>
      </c>
      <c r="BG100" s="51" t="s">
        <v>1240</v>
      </c>
      <c r="BH100" s="51" t="s">
        <v>1252</v>
      </c>
      <c r="BJ100" s="51" t="s">
        <v>1225</v>
      </c>
      <c r="BK100" s="51" t="s">
        <v>1226</v>
      </c>
      <c r="BL100" s="51">
        <v>40621</v>
      </c>
      <c r="BM100" s="77"/>
      <c r="BN100" s="51">
        <v>502</v>
      </c>
      <c r="BO100" s="51">
        <v>564</v>
      </c>
      <c r="BP100" s="51">
        <v>7610</v>
      </c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</row>
    <row r="101" spans="1:88" ht="33.75">
      <c r="A101" s="10">
        <v>48</v>
      </c>
      <c r="B101" s="119" t="s">
        <v>235</v>
      </c>
      <c r="C101" s="119">
        <v>40</v>
      </c>
      <c r="D101" s="11" t="s">
        <v>578</v>
      </c>
      <c r="E101" s="6" t="s">
        <v>104</v>
      </c>
      <c r="F101" s="11" t="s">
        <v>890</v>
      </c>
      <c r="G101" s="15" t="s">
        <v>535</v>
      </c>
      <c r="H101" s="11" t="s">
        <v>625</v>
      </c>
      <c r="I101" s="86">
        <v>36342</v>
      </c>
      <c r="J101" s="85">
        <v>36325</v>
      </c>
      <c r="K101" s="85">
        <v>36322</v>
      </c>
      <c r="L101" s="85">
        <v>36322</v>
      </c>
      <c r="M101" s="15" t="s">
        <v>577</v>
      </c>
      <c r="N101" s="15" t="s">
        <v>890</v>
      </c>
      <c r="P101" s="7"/>
      <c r="Q101" s="7"/>
      <c r="R101" s="10">
        <v>4</v>
      </c>
      <c r="S101" s="14">
        <f t="shared" si="4"/>
        <v>1</v>
      </c>
      <c r="T101" s="14" t="b">
        <f t="shared" si="0"/>
        <v>1</v>
      </c>
      <c r="U101" s="88" t="s">
        <v>702</v>
      </c>
      <c r="V101" s="88" t="s">
        <v>703</v>
      </c>
      <c r="W101" s="89" t="s">
        <v>704</v>
      </c>
      <c r="X101" s="88" t="s">
        <v>719</v>
      </c>
      <c r="Y101" s="89" t="s">
        <v>720</v>
      </c>
      <c r="Z101" s="88" t="s">
        <v>721</v>
      </c>
      <c r="AA101" s="45" t="s">
        <v>890</v>
      </c>
      <c r="AB101" s="45" t="s">
        <v>903</v>
      </c>
      <c r="AC101" s="44" t="s">
        <v>903</v>
      </c>
      <c r="AD101" s="44"/>
      <c r="AE101" s="44" t="s">
        <v>890</v>
      </c>
      <c r="AF101" s="44" t="s">
        <v>903</v>
      </c>
      <c r="AG101" s="9" t="s">
        <v>904</v>
      </c>
      <c r="AH101" s="6" t="s">
        <v>1030</v>
      </c>
      <c r="AI101" s="7"/>
      <c r="AK101" s="44" t="s">
        <v>579</v>
      </c>
      <c r="AL101" s="65" t="s">
        <v>906</v>
      </c>
      <c r="AM101" s="71">
        <v>11</v>
      </c>
      <c r="AN101" s="9">
        <v>48</v>
      </c>
      <c r="AO101" s="9">
        <v>40</v>
      </c>
      <c r="AP101" s="6" t="s">
        <v>490</v>
      </c>
      <c r="AQ101" s="9" t="s">
        <v>625</v>
      </c>
      <c r="AR101" s="11" t="s">
        <v>1133</v>
      </c>
      <c r="AS101" s="11"/>
      <c r="AT101" s="9" t="s">
        <v>890</v>
      </c>
      <c r="AU101" s="9" t="s">
        <v>960</v>
      </c>
      <c r="AV101" s="9" t="s">
        <v>1201</v>
      </c>
      <c r="AW101" s="9" t="s">
        <v>1203</v>
      </c>
      <c r="AY101" s="11" t="s">
        <v>959</v>
      </c>
      <c r="AZ101" s="11"/>
      <c r="BA101" s="11" t="s">
        <v>1050</v>
      </c>
      <c r="BB101" s="72" t="s">
        <v>1311</v>
      </c>
      <c r="BC101" s="72" t="s">
        <v>1310</v>
      </c>
      <c r="BD101" s="72" t="s">
        <v>3</v>
      </c>
      <c r="BE101" s="79" t="s">
        <v>1201</v>
      </c>
      <c r="BF101" s="79" t="s">
        <v>1</v>
      </c>
      <c r="BG101" s="51" t="s">
        <v>1240</v>
      </c>
      <c r="BH101" s="6" t="s">
        <v>1269</v>
      </c>
      <c r="BI101" s="6" t="s">
        <v>1268</v>
      </c>
      <c r="BJ101" s="51" t="s">
        <v>1225</v>
      </c>
      <c r="BK101" s="51" t="s">
        <v>1226</v>
      </c>
      <c r="BL101" s="51">
        <v>40621</v>
      </c>
      <c r="BM101" s="77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</row>
    <row r="102" spans="1:88" ht="33.75">
      <c r="A102" s="10">
        <v>48</v>
      </c>
      <c r="B102" s="119" t="s">
        <v>236</v>
      </c>
      <c r="C102" s="119">
        <v>40</v>
      </c>
      <c r="D102" s="11" t="s">
        <v>578</v>
      </c>
      <c r="E102" s="6" t="s">
        <v>103</v>
      </c>
      <c r="F102" s="11" t="s">
        <v>890</v>
      </c>
      <c r="G102" s="15" t="s">
        <v>536</v>
      </c>
      <c r="H102" s="11" t="s">
        <v>626</v>
      </c>
      <c r="I102" s="86">
        <v>36342</v>
      </c>
      <c r="J102" s="85">
        <v>36325</v>
      </c>
      <c r="K102" s="85">
        <v>36322</v>
      </c>
      <c r="L102" s="85">
        <v>36322</v>
      </c>
      <c r="M102" s="15" t="s">
        <v>1297</v>
      </c>
      <c r="N102" s="15" t="s">
        <v>890</v>
      </c>
      <c r="P102" s="7"/>
      <c r="Q102" s="7"/>
      <c r="R102" s="10">
        <v>5</v>
      </c>
      <c r="S102" s="14">
        <f t="shared" si="4"/>
        <v>1</v>
      </c>
      <c r="T102" s="14" t="b">
        <f t="shared" si="0"/>
        <v>0</v>
      </c>
      <c r="U102" s="88" t="s">
        <v>702</v>
      </c>
      <c r="V102" s="88" t="s">
        <v>703</v>
      </c>
      <c r="W102" s="89" t="s">
        <v>704</v>
      </c>
      <c r="X102" s="88" t="s">
        <v>719</v>
      </c>
      <c r="Y102" s="89" t="s">
        <v>720</v>
      </c>
      <c r="Z102" s="88" t="s">
        <v>721</v>
      </c>
      <c r="AA102" s="45" t="s">
        <v>890</v>
      </c>
      <c r="AB102" s="45" t="s">
        <v>903</v>
      </c>
      <c r="AC102" s="44" t="s">
        <v>903</v>
      </c>
      <c r="AD102" s="44"/>
      <c r="AE102" s="44" t="s">
        <v>890</v>
      </c>
      <c r="AF102" s="44" t="s">
        <v>903</v>
      </c>
      <c r="AG102" s="44" t="s">
        <v>906</v>
      </c>
      <c r="AH102" s="6" t="s">
        <v>1030</v>
      </c>
      <c r="AI102" s="7"/>
      <c r="AK102" s="44" t="s">
        <v>579</v>
      </c>
      <c r="AL102" s="65" t="s">
        <v>906</v>
      </c>
      <c r="AM102" s="71"/>
      <c r="AN102" s="9">
        <v>48</v>
      </c>
      <c r="AO102" s="9">
        <v>40</v>
      </c>
      <c r="AP102" s="6" t="s">
        <v>490</v>
      </c>
      <c r="AQ102" s="9" t="s">
        <v>626</v>
      </c>
      <c r="AR102" s="11" t="s">
        <v>1133</v>
      </c>
      <c r="AS102" s="11"/>
      <c r="AY102" s="11" t="s">
        <v>959</v>
      </c>
      <c r="AZ102" s="11"/>
      <c r="BA102" s="11" t="s">
        <v>1050</v>
      </c>
      <c r="BB102" s="72" t="s">
        <v>1311</v>
      </c>
      <c r="BC102" s="72" t="s">
        <v>1310</v>
      </c>
      <c r="BD102" s="72" t="s">
        <v>3</v>
      </c>
      <c r="BE102" s="79" t="s">
        <v>1201</v>
      </c>
      <c r="BF102" s="79" t="s">
        <v>2</v>
      </c>
      <c r="BG102" s="51" t="s">
        <v>1240</v>
      </c>
      <c r="BH102" s="6" t="s">
        <v>1269</v>
      </c>
      <c r="BI102" s="51" t="s">
        <v>1268</v>
      </c>
      <c r="BJ102" s="51" t="s">
        <v>1225</v>
      </c>
      <c r="BK102" s="51" t="s">
        <v>1226</v>
      </c>
      <c r="BL102" s="51">
        <v>40621</v>
      </c>
      <c r="BM102" s="77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</row>
    <row r="103" spans="1:88" ht="33.75">
      <c r="A103" s="10">
        <v>48</v>
      </c>
      <c r="B103" s="119" t="s">
        <v>237</v>
      </c>
      <c r="C103" s="119">
        <v>40</v>
      </c>
      <c r="D103" s="11" t="s">
        <v>578</v>
      </c>
      <c r="E103" s="6" t="s">
        <v>106</v>
      </c>
      <c r="F103" s="11" t="s">
        <v>890</v>
      </c>
      <c r="G103" s="15" t="s">
        <v>537</v>
      </c>
      <c r="H103" s="11" t="s">
        <v>627</v>
      </c>
      <c r="I103" s="86">
        <v>36342</v>
      </c>
      <c r="J103" s="85">
        <v>36325</v>
      </c>
      <c r="K103" s="85">
        <v>36322</v>
      </c>
      <c r="L103" s="85">
        <v>36322</v>
      </c>
      <c r="M103" s="15" t="s">
        <v>577</v>
      </c>
      <c r="N103" s="15" t="s">
        <v>890</v>
      </c>
      <c r="P103" s="7"/>
      <c r="Q103" s="7"/>
      <c r="R103" s="10">
        <v>6</v>
      </c>
      <c r="S103" s="14">
        <f t="shared" si="4"/>
        <v>1</v>
      </c>
      <c r="T103" s="14" t="b">
        <f t="shared" si="0"/>
        <v>0</v>
      </c>
      <c r="U103" s="131" t="s">
        <v>702</v>
      </c>
      <c r="V103" s="131" t="s">
        <v>703</v>
      </c>
      <c r="W103" s="132" t="s">
        <v>704</v>
      </c>
      <c r="X103" s="131" t="s">
        <v>719</v>
      </c>
      <c r="Y103" s="132" t="s">
        <v>720</v>
      </c>
      <c r="Z103" s="131" t="s">
        <v>721</v>
      </c>
      <c r="AA103" s="45" t="s">
        <v>890</v>
      </c>
      <c r="AB103" s="45" t="s">
        <v>903</v>
      </c>
      <c r="AC103" s="44" t="s">
        <v>903</v>
      </c>
      <c r="AD103" s="44"/>
      <c r="AE103" s="44" t="s">
        <v>890</v>
      </c>
      <c r="AF103" s="44" t="s">
        <v>903</v>
      </c>
      <c r="AG103" s="44" t="s">
        <v>906</v>
      </c>
      <c r="AH103" s="6" t="s">
        <v>1030</v>
      </c>
      <c r="AI103" s="7"/>
      <c r="AK103" s="44" t="s">
        <v>579</v>
      </c>
      <c r="AL103" s="65" t="s">
        <v>906</v>
      </c>
      <c r="AM103" s="71"/>
      <c r="AN103" s="9">
        <v>48</v>
      </c>
      <c r="AO103" s="9">
        <v>40</v>
      </c>
      <c r="AP103" s="6" t="s">
        <v>490</v>
      </c>
      <c r="AQ103" s="9" t="s">
        <v>627</v>
      </c>
      <c r="AR103" s="11" t="s">
        <v>1133</v>
      </c>
      <c r="AS103" s="11"/>
      <c r="AY103" s="11" t="s">
        <v>959</v>
      </c>
      <c r="AZ103" s="11"/>
      <c r="BA103" s="11" t="s">
        <v>1050</v>
      </c>
      <c r="BB103" s="72" t="s">
        <v>1311</v>
      </c>
      <c r="BC103" s="72" t="s">
        <v>1310</v>
      </c>
      <c r="BD103" s="72" t="s">
        <v>3</v>
      </c>
      <c r="BE103" s="79" t="s">
        <v>1201</v>
      </c>
      <c r="BF103" s="79" t="s">
        <v>4</v>
      </c>
      <c r="BG103" s="51" t="s">
        <v>1240</v>
      </c>
      <c r="BH103" s="6" t="s">
        <v>1269</v>
      </c>
      <c r="BI103" s="51" t="s">
        <v>1268</v>
      </c>
      <c r="BJ103" s="51" t="s">
        <v>1225</v>
      </c>
      <c r="BK103" s="51" t="s">
        <v>1226</v>
      </c>
      <c r="BL103" s="51">
        <v>40621</v>
      </c>
      <c r="BM103" s="77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</row>
    <row r="104" spans="1:88" ht="78.75">
      <c r="A104" s="10">
        <v>48</v>
      </c>
      <c r="B104" s="119" t="s">
        <v>238</v>
      </c>
      <c r="C104" s="119">
        <v>40</v>
      </c>
      <c r="D104" s="11" t="s">
        <v>578</v>
      </c>
      <c r="E104" s="6" t="s">
        <v>105</v>
      </c>
      <c r="F104" s="11" t="s">
        <v>890</v>
      </c>
      <c r="G104" s="15" t="s">
        <v>581</v>
      </c>
      <c r="H104" s="11" t="s">
        <v>624</v>
      </c>
      <c r="I104" s="86">
        <v>36342</v>
      </c>
      <c r="J104" s="85">
        <v>36325</v>
      </c>
      <c r="K104" s="85">
        <v>36322</v>
      </c>
      <c r="L104" s="85">
        <v>36322</v>
      </c>
      <c r="M104" s="15" t="s">
        <v>160</v>
      </c>
      <c r="N104" s="15" t="s">
        <v>890</v>
      </c>
      <c r="P104" s="10" t="s">
        <v>722</v>
      </c>
      <c r="R104" s="10">
        <v>7</v>
      </c>
      <c r="S104" s="14">
        <f t="shared" si="4"/>
        <v>1</v>
      </c>
      <c r="T104" s="14" t="b">
        <f t="shared" si="0"/>
        <v>0</v>
      </c>
      <c r="U104" s="5" t="s">
        <v>702</v>
      </c>
      <c r="V104" s="5" t="s">
        <v>703</v>
      </c>
      <c r="W104" s="25" t="s">
        <v>704</v>
      </c>
      <c r="X104" s="5" t="s">
        <v>719</v>
      </c>
      <c r="Y104" s="25" t="s">
        <v>720</v>
      </c>
      <c r="Z104" s="5" t="s">
        <v>721</v>
      </c>
      <c r="AA104" s="45" t="s">
        <v>890</v>
      </c>
      <c r="AB104" s="45" t="s">
        <v>903</v>
      </c>
      <c r="AC104" s="44" t="s">
        <v>903</v>
      </c>
      <c r="AD104" s="44"/>
      <c r="AE104" s="44" t="s">
        <v>890</v>
      </c>
      <c r="AF104" s="44" t="s">
        <v>903</v>
      </c>
      <c r="AG104" s="44" t="s">
        <v>906</v>
      </c>
      <c r="AH104" s="6" t="s">
        <v>1030</v>
      </c>
      <c r="AI104" s="29">
        <v>36342</v>
      </c>
      <c r="AK104" s="44" t="s">
        <v>579</v>
      </c>
      <c r="AL104" s="65" t="s">
        <v>906</v>
      </c>
      <c r="AM104" s="71"/>
      <c r="AN104" s="9">
        <v>48</v>
      </c>
      <c r="AO104" s="9">
        <v>40</v>
      </c>
      <c r="AP104" s="6" t="s">
        <v>490</v>
      </c>
      <c r="AQ104" s="9" t="s">
        <v>624</v>
      </c>
      <c r="AR104" s="11" t="s">
        <v>1133</v>
      </c>
      <c r="AS104" s="11"/>
      <c r="AY104" s="11" t="s">
        <v>959</v>
      </c>
      <c r="AZ104" s="11"/>
      <c r="BA104" s="11" t="s">
        <v>1050</v>
      </c>
      <c r="BB104" s="72" t="s">
        <v>1311</v>
      </c>
      <c r="BC104" s="72" t="s">
        <v>1310</v>
      </c>
      <c r="BD104" s="72" t="s">
        <v>3</v>
      </c>
      <c r="BE104" s="79" t="s">
        <v>1201</v>
      </c>
      <c r="BF104" s="79" t="s">
        <v>5</v>
      </c>
      <c r="BG104" s="51" t="s">
        <v>1240</v>
      </c>
      <c r="BH104" s="6" t="s">
        <v>1269</v>
      </c>
      <c r="BI104" s="51" t="s">
        <v>1268</v>
      </c>
      <c r="BJ104" s="51" t="s">
        <v>1225</v>
      </c>
      <c r="BK104" s="51" t="s">
        <v>1226</v>
      </c>
      <c r="BL104" s="51">
        <v>40621</v>
      </c>
      <c r="BM104" s="77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</row>
    <row r="105" spans="1:88" ht="56.25">
      <c r="A105" s="10">
        <v>48</v>
      </c>
      <c r="B105" s="119" t="s">
        <v>249</v>
      </c>
      <c r="C105" s="119">
        <v>49</v>
      </c>
      <c r="D105" s="11" t="s">
        <v>578</v>
      </c>
      <c r="E105" s="6" t="s">
        <v>476</v>
      </c>
      <c r="F105" s="11" t="s">
        <v>890</v>
      </c>
      <c r="G105" s="15" t="s">
        <v>520</v>
      </c>
      <c r="H105" s="11" t="s">
        <v>628</v>
      </c>
      <c r="I105" s="86">
        <v>36342</v>
      </c>
      <c r="J105" s="85">
        <v>36325</v>
      </c>
      <c r="K105" s="85">
        <v>36322</v>
      </c>
      <c r="L105" s="85">
        <v>36322</v>
      </c>
      <c r="M105" s="15" t="s">
        <v>1295</v>
      </c>
      <c r="N105" s="15" t="s">
        <v>890</v>
      </c>
      <c r="P105" s="10" t="s">
        <v>732</v>
      </c>
      <c r="R105" s="10">
        <v>19</v>
      </c>
      <c r="S105" s="14">
        <f t="shared" si="4"/>
        <v>1</v>
      </c>
      <c r="T105" s="14" t="b">
        <f t="shared" si="0"/>
        <v>1</v>
      </c>
      <c r="U105" s="5" t="s">
        <v>702</v>
      </c>
      <c r="V105" s="5" t="s">
        <v>703</v>
      </c>
      <c r="W105" s="25" t="s">
        <v>704</v>
      </c>
      <c r="X105" s="5" t="s">
        <v>714</v>
      </c>
      <c r="Y105" s="25" t="s">
        <v>730</v>
      </c>
      <c r="Z105" s="5" t="s">
        <v>731</v>
      </c>
      <c r="AA105" s="8" t="s">
        <v>903</v>
      </c>
      <c r="AB105" s="8" t="s">
        <v>890</v>
      </c>
      <c r="AC105" s="9" t="s">
        <v>903</v>
      </c>
      <c r="AE105" s="9" t="s">
        <v>890</v>
      </c>
      <c r="AG105" s="9" t="s">
        <v>907</v>
      </c>
      <c r="AH105" s="6" t="s">
        <v>1031</v>
      </c>
      <c r="AI105" s="29">
        <v>36343</v>
      </c>
      <c r="AK105" s="44" t="s">
        <v>904</v>
      </c>
      <c r="AL105" s="65" t="s">
        <v>904</v>
      </c>
      <c r="AM105" s="71">
        <v>12</v>
      </c>
      <c r="AN105" s="9">
        <v>48</v>
      </c>
      <c r="AO105" s="9">
        <v>49</v>
      </c>
      <c r="AP105" s="6" t="s">
        <v>476</v>
      </c>
      <c r="AQ105" s="9" t="s">
        <v>628</v>
      </c>
      <c r="AR105" s="11" t="s">
        <v>1134</v>
      </c>
      <c r="AS105" s="11"/>
      <c r="AT105" s="9" t="s">
        <v>890</v>
      </c>
      <c r="AU105" s="9" t="s">
        <v>960</v>
      </c>
      <c r="AV105" s="9" t="s">
        <v>1201</v>
      </c>
      <c r="AW105" s="9" t="s">
        <v>1204</v>
      </c>
      <c r="AY105" s="11" t="s">
        <v>959</v>
      </c>
      <c r="AZ105" s="11"/>
      <c r="BA105" s="11" t="s">
        <v>1043</v>
      </c>
      <c r="BB105" s="72" t="s">
        <v>1311</v>
      </c>
      <c r="BC105" s="72" t="s">
        <v>1285</v>
      </c>
      <c r="BD105" s="72" t="s">
        <v>77</v>
      </c>
      <c r="BE105" s="79" t="s">
        <v>1201</v>
      </c>
      <c r="BF105" s="79" t="s">
        <v>28</v>
      </c>
      <c r="BG105" s="51" t="s">
        <v>1266</v>
      </c>
      <c r="BH105" s="51" t="s">
        <v>1267</v>
      </c>
      <c r="BI105" s="51" t="s">
        <v>1268</v>
      </c>
      <c r="BJ105" s="51" t="s">
        <v>1225</v>
      </c>
      <c r="BK105" s="51" t="s">
        <v>1226</v>
      </c>
      <c r="BL105" s="51">
        <v>40621</v>
      </c>
      <c r="BM105" s="77"/>
      <c r="BN105" s="51">
        <v>502</v>
      </c>
      <c r="BO105" s="51">
        <v>564</v>
      </c>
      <c r="BP105" s="51">
        <v>2535</v>
      </c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</row>
    <row r="106" spans="1:88" ht="67.5">
      <c r="A106" s="10">
        <v>48</v>
      </c>
      <c r="B106" s="119" t="s">
        <v>191</v>
      </c>
      <c r="C106" s="119" t="s">
        <v>357</v>
      </c>
      <c r="D106" s="11" t="s">
        <v>578</v>
      </c>
      <c r="E106" s="6" t="s">
        <v>489</v>
      </c>
      <c r="F106" s="11" t="s">
        <v>890</v>
      </c>
      <c r="G106" s="15" t="s">
        <v>543</v>
      </c>
      <c r="H106" s="11" t="s">
        <v>629</v>
      </c>
      <c r="I106" s="86">
        <v>36356</v>
      </c>
      <c r="J106" s="85">
        <v>36339</v>
      </c>
      <c r="K106" s="85">
        <v>36326</v>
      </c>
      <c r="L106" s="85">
        <v>36326</v>
      </c>
      <c r="M106" s="52" t="s">
        <v>1295</v>
      </c>
      <c r="N106" s="15" t="s">
        <v>890</v>
      </c>
      <c r="P106" s="32" t="s">
        <v>788</v>
      </c>
      <c r="R106" s="10">
        <v>33</v>
      </c>
      <c r="S106" s="14">
        <f t="shared" si="4"/>
        <v>1</v>
      </c>
      <c r="T106" s="14" t="b">
        <f t="shared" si="0"/>
        <v>1</v>
      </c>
      <c r="U106" s="5" t="s">
        <v>702</v>
      </c>
      <c r="V106" s="5" t="s">
        <v>703</v>
      </c>
      <c r="W106" s="25" t="s">
        <v>704</v>
      </c>
      <c r="X106" s="5" t="s">
        <v>785</v>
      </c>
      <c r="Y106" s="25" t="s">
        <v>786</v>
      </c>
      <c r="Z106" s="5" t="s">
        <v>787</v>
      </c>
      <c r="AA106" s="8" t="s">
        <v>903</v>
      </c>
      <c r="AB106" s="8" t="s">
        <v>890</v>
      </c>
      <c r="AC106" s="9" t="s">
        <v>903</v>
      </c>
      <c r="AE106" s="9" t="s">
        <v>890</v>
      </c>
      <c r="AF106" s="9" t="s">
        <v>890</v>
      </c>
      <c r="AG106" s="9" t="s">
        <v>904</v>
      </c>
      <c r="AH106" s="6" t="s">
        <v>1032</v>
      </c>
      <c r="AI106" s="33">
        <v>36356</v>
      </c>
      <c r="AK106" s="44" t="s">
        <v>904</v>
      </c>
      <c r="AL106" s="65" t="s">
        <v>904</v>
      </c>
      <c r="AM106" s="71">
        <v>13</v>
      </c>
      <c r="AN106" s="9">
        <v>48</v>
      </c>
      <c r="AO106" s="9">
        <v>105</v>
      </c>
      <c r="AP106" s="6" t="s">
        <v>489</v>
      </c>
      <c r="AQ106" s="9" t="s">
        <v>629</v>
      </c>
      <c r="AR106" s="11" t="s">
        <v>1135</v>
      </c>
      <c r="AS106" s="11"/>
      <c r="AT106" s="9" t="s">
        <v>890</v>
      </c>
      <c r="AU106" s="9" t="s">
        <v>960</v>
      </c>
      <c r="AV106" s="9" t="s">
        <v>1201</v>
      </c>
      <c r="AW106" s="9" t="s">
        <v>1205</v>
      </c>
      <c r="AY106" s="11" t="s">
        <v>959</v>
      </c>
      <c r="AZ106" s="11"/>
      <c r="BA106" s="11" t="s">
        <v>1043</v>
      </c>
      <c r="BB106" s="72" t="s">
        <v>1311</v>
      </c>
      <c r="BC106" s="72" t="s">
        <v>1285</v>
      </c>
      <c r="BD106" s="72" t="s">
        <v>80</v>
      </c>
      <c r="BE106" s="79" t="s">
        <v>1201</v>
      </c>
      <c r="BF106" s="79" t="s">
        <v>30</v>
      </c>
      <c r="BG106" s="51" t="s">
        <v>1240</v>
      </c>
      <c r="BH106" s="51" t="s">
        <v>1241</v>
      </c>
      <c r="BI106" s="51"/>
      <c r="BJ106" s="51" t="s">
        <v>1225</v>
      </c>
      <c r="BK106" s="51" t="s">
        <v>1226</v>
      </c>
      <c r="BL106" s="51">
        <v>40601</v>
      </c>
      <c r="BM106" s="77"/>
      <c r="BN106" s="51">
        <v>502</v>
      </c>
      <c r="BO106" s="51">
        <v>564</v>
      </c>
      <c r="BP106" s="51">
        <v>3427</v>
      </c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</row>
    <row r="107" spans="1:88" ht="33.75">
      <c r="A107" s="10">
        <v>48</v>
      </c>
      <c r="B107" s="119" t="s">
        <v>192</v>
      </c>
      <c r="C107" s="119" t="s">
        <v>357</v>
      </c>
      <c r="D107" s="11" t="s">
        <v>578</v>
      </c>
      <c r="E107" s="6" t="s">
        <v>489</v>
      </c>
      <c r="F107" s="11" t="s">
        <v>890</v>
      </c>
      <c r="G107" s="15" t="s">
        <v>544</v>
      </c>
      <c r="H107" s="11" t="s">
        <v>630</v>
      </c>
      <c r="I107" s="86">
        <v>36356</v>
      </c>
      <c r="J107" s="85">
        <v>36339</v>
      </c>
      <c r="K107" s="85">
        <v>36326</v>
      </c>
      <c r="L107" s="85">
        <v>36326</v>
      </c>
      <c r="M107" s="52" t="s">
        <v>1295</v>
      </c>
      <c r="N107" s="15" t="s">
        <v>890</v>
      </c>
      <c r="P107" s="7"/>
      <c r="Q107" s="7"/>
      <c r="R107" s="10">
        <v>34</v>
      </c>
      <c r="S107" s="14">
        <f t="shared" si="4"/>
        <v>1</v>
      </c>
      <c r="T107" s="14" t="b">
        <f t="shared" si="0"/>
        <v>0</v>
      </c>
      <c r="U107" s="7"/>
      <c r="V107" s="7"/>
      <c r="W107" s="7"/>
      <c r="X107" s="7"/>
      <c r="Y107" s="7"/>
      <c r="Z107" s="7"/>
      <c r="AA107" s="8" t="s">
        <v>890</v>
      </c>
      <c r="AB107" s="8" t="s">
        <v>890</v>
      </c>
      <c r="AC107" s="9" t="s">
        <v>903</v>
      </c>
      <c r="AE107" s="9" t="s">
        <v>890</v>
      </c>
      <c r="AG107" s="9" t="s">
        <v>904</v>
      </c>
      <c r="AH107" s="6" t="s">
        <v>1033</v>
      </c>
      <c r="AI107" s="33">
        <v>36356</v>
      </c>
      <c r="AK107" s="44" t="s">
        <v>904</v>
      </c>
      <c r="AL107" s="65" t="s">
        <v>904</v>
      </c>
      <c r="AM107" s="71"/>
      <c r="AN107" s="9">
        <v>48</v>
      </c>
      <c r="AO107" s="9">
        <v>105</v>
      </c>
      <c r="AP107" s="6" t="s">
        <v>489</v>
      </c>
      <c r="AQ107" s="9" t="s">
        <v>630</v>
      </c>
      <c r="AR107" s="11" t="s">
        <v>1135</v>
      </c>
      <c r="AS107" s="11"/>
      <c r="AY107" s="11" t="s">
        <v>959</v>
      </c>
      <c r="AZ107" s="11"/>
      <c r="BA107" s="11" t="s">
        <v>1043</v>
      </c>
      <c r="BB107" s="72" t="s">
        <v>1311</v>
      </c>
      <c r="BC107" s="72" t="s">
        <v>1285</v>
      </c>
      <c r="BD107" s="72" t="s">
        <v>80</v>
      </c>
      <c r="BE107" s="79" t="s">
        <v>1201</v>
      </c>
      <c r="BF107" s="79" t="s">
        <v>31</v>
      </c>
      <c r="BG107" s="51" t="s">
        <v>1240</v>
      </c>
      <c r="BH107" s="51" t="s">
        <v>1241</v>
      </c>
      <c r="BI107" s="51"/>
      <c r="BJ107" s="51" t="s">
        <v>1225</v>
      </c>
      <c r="BK107" s="51" t="s">
        <v>1226</v>
      </c>
      <c r="BL107" s="51">
        <v>40601</v>
      </c>
      <c r="BM107" s="77"/>
      <c r="BN107" s="51">
        <v>502</v>
      </c>
      <c r="BO107" s="51">
        <v>564</v>
      </c>
      <c r="BP107" s="51">
        <v>3427</v>
      </c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</row>
    <row r="108" spans="1:88" ht="33.75">
      <c r="A108" s="11">
        <v>48</v>
      </c>
      <c r="B108" s="118" t="s">
        <v>200</v>
      </c>
      <c r="C108" s="118" t="s">
        <v>310</v>
      </c>
      <c r="D108" s="11" t="s">
        <v>578</v>
      </c>
      <c r="E108" s="6" t="s">
        <v>477</v>
      </c>
      <c r="F108" s="11" t="s">
        <v>890</v>
      </c>
      <c r="G108" s="15" t="s">
        <v>572</v>
      </c>
      <c r="H108" s="11" t="s">
        <v>631</v>
      </c>
      <c r="I108" s="86">
        <v>36342</v>
      </c>
      <c r="J108" s="85">
        <v>36325</v>
      </c>
      <c r="K108" s="85">
        <v>36325</v>
      </c>
      <c r="L108" s="85">
        <v>36325</v>
      </c>
      <c r="M108" s="15" t="s">
        <v>1084</v>
      </c>
      <c r="N108" s="15" t="s">
        <v>890</v>
      </c>
      <c r="P108" s="11" t="s">
        <v>767</v>
      </c>
      <c r="R108" s="10">
        <v>40</v>
      </c>
      <c r="S108" s="14">
        <f t="shared" si="4"/>
        <v>1</v>
      </c>
      <c r="T108" s="14" t="b">
        <f t="shared" si="0"/>
        <v>1</v>
      </c>
      <c r="U108" s="5" t="s">
        <v>702</v>
      </c>
      <c r="V108" s="5" t="s">
        <v>703</v>
      </c>
      <c r="W108" s="25" t="s">
        <v>704</v>
      </c>
      <c r="X108" s="5" t="s">
        <v>714</v>
      </c>
      <c r="Y108" s="26" t="s">
        <v>798</v>
      </c>
      <c r="Z108" s="5" t="s">
        <v>799</v>
      </c>
      <c r="AA108" s="8" t="s">
        <v>890</v>
      </c>
      <c r="AB108" s="8" t="s">
        <v>890</v>
      </c>
      <c r="AC108" s="9" t="s">
        <v>903</v>
      </c>
      <c r="AE108" s="9" t="s">
        <v>890</v>
      </c>
      <c r="AF108" s="9" t="s">
        <v>890</v>
      </c>
      <c r="AG108" s="9" t="s">
        <v>913</v>
      </c>
      <c r="AH108" s="6" t="s">
        <v>1030</v>
      </c>
      <c r="AI108" s="18">
        <v>36342</v>
      </c>
      <c r="AK108" s="44" t="s">
        <v>579</v>
      </c>
      <c r="AL108" s="65" t="s">
        <v>913</v>
      </c>
      <c r="AM108" s="71"/>
      <c r="AN108" s="9">
        <v>48</v>
      </c>
      <c r="AO108" s="9">
        <v>161</v>
      </c>
      <c r="AP108" s="6" t="s">
        <v>477</v>
      </c>
      <c r="AQ108" s="9" t="s">
        <v>631</v>
      </c>
      <c r="AR108" s="11" t="s">
        <v>1136</v>
      </c>
      <c r="AS108" s="11"/>
      <c r="AY108" s="11" t="s">
        <v>959</v>
      </c>
      <c r="AZ108" s="11"/>
      <c r="BA108" s="11" t="s">
        <v>1050</v>
      </c>
      <c r="BB108" s="72" t="s">
        <v>1311</v>
      </c>
      <c r="BC108" s="72" t="s">
        <v>1310</v>
      </c>
      <c r="BD108" s="72" t="s">
        <v>59</v>
      </c>
      <c r="BE108" s="79" t="s">
        <v>1201</v>
      </c>
      <c r="BF108" s="79" t="s">
        <v>6</v>
      </c>
      <c r="BG108" s="51" t="s">
        <v>1240</v>
      </c>
      <c r="BH108" s="51" t="s">
        <v>1254</v>
      </c>
      <c r="BI108" s="51"/>
      <c r="BJ108" s="51" t="s">
        <v>1225</v>
      </c>
      <c r="BK108" s="51" t="s">
        <v>1226</v>
      </c>
      <c r="BL108" s="51">
        <v>40621</v>
      </c>
      <c r="BM108" s="77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</row>
    <row r="109" spans="1:88" ht="90">
      <c r="A109" s="11">
        <v>48</v>
      </c>
      <c r="B109" s="118" t="s">
        <v>202</v>
      </c>
      <c r="C109" s="118" t="s">
        <v>311</v>
      </c>
      <c r="D109" s="11" t="s">
        <v>578</v>
      </c>
      <c r="E109" s="6" t="s">
        <v>570</v>
      </c>
      <c r="F109" s="11" t="s">
        <v>890</v>
      </c>
      <c r="G109" s="15" t="s">
        <v>549</v>
      </c>
      <c r="H109" s="11" t="s">
        <v>602</v>
      </c>
      <c r="I109" s="85">
        <v>36346</v>
      </c>
      <c r="J109" s="85">
        <v>36332</v>
      </c>
      <c r="K109" s="85">
        <v>36325</v>
      </c>
      <c r="L109" s="85">
        <v>36325</v>
      </c>
      <c r="M109" s="52" t="s">
        <v>128</v>
      </c>
      <c r="N109" s="15" t="s">
        <v>890</v>
      </c>
      <c r="P109" s="11" t="s">
        <v>708</v>
      </c>
      <c r="R109" s="10">
        <v>42</v>
      </c>
      <c r="S109" s="14">
        <f t="shared" si="4"/>
        <v>1</v>
      </c>
      <c r="T109" s="14" t="b">
        <f t="shared" si="0"/>
        <v>1</v>
      </c>
      <c r="U109" s="6" t="s">
        <v>702</v>
      </c>
      <c r="V109" s="5" t="s">
        <v>703</v>
      </c>
      <c r="W109" s="25" t="s">
        <v>704</v>
      </c>
      <c r="X109" s="5" t="s">
        <v>714</v>
      </c>
      <c r="Y109" s="26" t="s">
        <v>802</v>
      </c>
      <c r="Z109" s="5" t="s">
        <v>799</v>
      </c>
      <c r="AA109" s="8" t="s">
        <v>890</v>
      </c>
      <c r="AB109" s="8" t="s">
        <v>890</v>
      </c>
      <c r="AC109" s="9" t="s">
        <v>903</v>
      </c>
      <c r="AE109" s="9" t="s">
        <v>890</v>
      </c>
      <c r="AF109" s="9" t="s">
        <v>890</v>
      </c>
      <c r="AG109" s="9" t="s">
        <v>915</v>
      </c>
      <c r="AH109" s="6" t="s">
        <v>1034</v>
      </c>
      <c r="AI109" s="37">
        <v>36346</v>
      </c>
      <c r="AK109" s="44" t="s">
        <v>1042</v>
      </c>
      <c r="AL109" s="65" t="s">
        <v>915</v>
      </c>
      <c r="AM109" s="71">
        <v>14</v>
      </c>
      <c r="AN109" s="9">
        <v>48</v>
      </c>
      <c r="AO109" s="9">
        <v>164</v>
      </c>
      <c r="AP109" s="69" t="s">
        <v>1262</v>
      </c>
      <c r="AQ109" s="9" t="s">
        <v>602</v>
      </c>
      <c r="AR109" s="38" t="s">
        <v>1137</v>
      </c>
      <c r="AS109" s="11"/>
      <c r="AT109" s="9" t="s">
        <v>890</v>
      </c>
      <c r="AU109" s="9" t="s">
        <v>960</v>
      </c>
      <c r="AV109" s="79" t="s">
        <v>1219</v>
      </c>
      <c r="AW109" s="9" t="s">
        <v>1207</v>
      </c>
      <c r="AY109" s="11" t="s">
        <v>959</v>
      </c>
      <c r="AZ109" s="11"/>
      <c r="BA109" s="11" t="s">
        <v>1043</v>
      </c>
      <c r="BB109" s="72" t="s">
        <v>1312</v>
      </c>
      <c r="BC109" s="72" t="s">
        <v>1310</v>
      </c>
      <c r="BD109" s="72" t="s">
        <v>84</v>
      </c>
      <c r="BE109" s="79" t="s">
        <v>1219</v>
      </c>
      <c r="BF109" s="79" t="s">
        <v>37</v>
      </c>
      <c r="BG109" s="51" t="s">
        <v>1240</v>
      </c>
      <c r="BH109" s="51" t="s">
        <v>1255</v>
      </c>
      <c r="BI109" s="51" t="s">
        <v>1252</v>
      </c>
      <c r="BJ109" s="51" t="s">
        <v>1225</v>
      </c>
      <c r="BK109" s="51" t="s">
        <v>1226</v>
      </c>
      <c r="BL109" s="51">
        <v>40621</v>
      </c>
      <c r="BM109" s="77"/>
      <c r="BN109" s="51">
        <v>800</v>
      </c>
      <c r="BO109" s="51">
        <v>635</v>
      </c>
      <c r="BP109" s="51">
        <v>2570</v>
      </c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</row>
    <row r="110" spans="1:88" ht="78.75">
      <c r="A110" s="11">
        <v>48</v>
      </c>
      <c r="B110" s="118" t="s">
        <v>205</v>
      </c>
      <c r="C110" s="118" t="s">
        <v>358</v>
      </c>
      <c r="D110" s="11" t="s">
        <v>578</v>
      </c>
      <c r="E110" s="6" t="s">
        <v>478</v>
      </c>
      <c r="F110" s="11" t="s">
        <v>890</v>
      </c>
      <c r="G110" s="15" t="s">
        <v>1103</v>
      </c>
      <c r="H110" s="11" t="s">
        <v>632</v>
      </c>
      <c r="I110" s="86">
        <v>36342</v>
      </c>
      <c r="J110" s="85">
        <v>36325</v>
      </c>
      <c r="K110" s="85">
        <v>36323</v>
      </c>
      <c r="L110" s="85">
        <v>36323</v>
      </c>
      <c r="M110" s="15" t="s">
        <v>308</v>
      </c>
      <c r="N110" s="15" t="s">
        <v>890</v>
      </c>
      <c r="P110" s="11" t="s">
        <v>767</v>
      </c>
      <c r="R110" s="10">
        <v>46</v>
      </c>
      <c r="S110" s="14">
        <f t="shared" si="4"/>
        <v>1</v>
      </c>
      <c r="T110" s="14" t="b">
        <f t="shared" si="0"/>
        <v>1</v>
      </c>
      <c r="U110" s="6" t="s">
        <v>702</v>
      </c>
      <c r="V110" s="5" t="s">
        <v>703</v>
      </c>
      <c r="W110" s="25" t="s">
        <v>704</v>
      </c>
      <c r="X110" s="5" t="s">
        <v>714</v>
      </c>
      <c r="Y110" s="26" t="s">
        <v>810</v>
      </c>
      <c r="Z110" s="6" t="s">
        <v>717</v>
      </c>
      <c r="AA110" s="8" t="s">
        <v>890</v>
      </c>
      <c r="AB110" s="8" t="s">
        <v>890</v>
      </c>
      <c r="AC110" s="9" t="s">
        <v>903</v>
      </c>
      <c r="AE110" s="9" t="s">
        <v>890</v>
      </c>
      <c r="AF110" s="9" t="s">
        <v>890</v>
      </c>
      <c r="AG110" s="9" t="s">
        <v>904</v>
      </c>
      <c r="AH110" s="6" t="s">
        <v>971</v>
      </c>
      <c r="AI110" s="18">
        <v>36342</v>
      </c>
      <c r="AK110" s="44" t="s">
        <v>1042</v>
      </c>
      <c r="AL110" s="65" t="s">
        <v>904</v>
      </c>
      <c r="AM110" s="71">
        <v>15</v>
      </c>
      <c r="AN110" s="9">
        <v>48</v>
      </c>
      <c r="AO110" s="9">
        <v>171</v>
      </c>
      <c r="AP110" s="6" t="s">
        <v>478</v>
      </c>
      <c r="AQ110" s="9" t="s">
        <v>632</v>
      </c>
      <c r="AR110" s="11" t="s">
        <v>1138</v>
      </c>
      <c r="AS110" s="11"/>
      <c r="AT110" s="9" t="s">
        <v>890</v>
      </c>
      <c r="AU110" s="9" t="s">
        <v>960</v>
      </c>
      <c r="AV110" s="9" t="s">
        <v>1201</v>
      </c>
      <c r="AW110" s="9" t="s">
        <v>1208</v>
      </c>
      <c r="AY110" s="11" t="s">
        <v>959</v>
      </c>
      <c r="AZ110" s="11"/>
      <c r="BA110" s="11" t="s">
        <v>1043</v>
      </c>
      <c r="BB110" s="72" t="s">
        <v>1311</v>
      </c>
      <c r="BC110" s="72" t="s">
        <v>1285</v>
      </c>
      <c r="BD110" s="72" t="s">
        <v>82</v>
      </c>
      <c r="BE110" s="79" t="s">
        <v>1201</v>
      </c>
      <c r="BF110" s="79" t="s">
        <v>34</v>
      </c>
      <c r="BG110" s="51" t="s">
        <v>1240</v>
      </c>
      <c r="BH110" s="51" t="s">
        <v>1256</v>
      </c>
      <c r="BI110" s="51" t="s">
        <v>1252</v>
      </c>
      <c r="BJ110" s="51" t="s">
        <v>1225</v>
      </c>
      <c r="BK110" s="51" t="s">
        <v>1226</v>
      </c>
      <c r="BL110" s="51">
        <v>40621</v>
      </c>
      <c r="BM110" s="77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</row>
    <row r="111" spans="1:88" ht="45">
      <c r="A111" s="11">
        <v>48</v>
      </c>
      <c r="B111" s="118" t="s">
        <v>206</v>
      </c>
      <c r="C111" s="118" t="s">
        <v>358</v>
      </c>
      <c r="D111" s="11" t="s">
        <v>578</v>
      </c>
      <c r="E111" s="6" t="s">
        <v>478</v>
      </c>
      <c r="F111" s="11" t="s">
        <v>890</v>
      </c>
      <c r="G111" s="15" t="s">
        <v>1102</v>
      </c>
      <c r="H111" s="11" t="s">
        <v>633</v>
      </c>
      <c r="I111" s="86">
        <v>36342</v>
      </c>
      <c r="J111" s="85">
        <v>36325</v>
      </c>
      <c r="K111" s="85">
        <v>36323</v>
      </c>
      <c r="L111" s="85">
        <v>36323</v>
      </c>
      <c r="M111" s="15" t="s">
        <v>161</v>
      </c>
      <c r="N111" s="15" t="s">
        <v>890</v>
      </c>
      <c r="P111" s="7"/>
      <c r="Q111" s="7"/>
      <c r="R111" s="10">
        <v>47</v>
      </c>
      <c r="S111" s="14">
        <f t="shared" si="4"/>
        <v>1</v>
      </c>
      <c r="T111" s="14" t="b">
        <f t="shared" si="0"/>
        <v>0</v>
      </c>
      <c r="U111" s="6" t="s">
        <v>702</v>
      </c>
      <c r="V111" s="5" t="s">
        <v>703</v>
      </c>
      <c r="W111" s="25" t="s">
        <v>704</v>
      </c>
      <c r="X111" s="5" t="s">
        <v>714</v>
      </c>
      <c r="Y111" s="26" t="s">
        <v>810</v>
      </c>
      <c r="Z111" s="6" t="s">
        <v>717</v>
      </c>
      <c r="AA111" s="8" t="s">
        <v>890</v>
      </c>
      <c r="AB111" s="8" t="s">
        <v>890</v>
      </c>
      <c r="AC111" s="9" t="s">
        <v>903</v>
      </c>
      <c r="AE111" s="9" t="s">
        <v>890</v>
      </c>
      <c r="AF111" s="9" t="s">
        <v>890</v>
      </c>
      <c r="AG111" s="9" t="s">
        <v>904</v>
      </c>
      <c r="AH111" s="6" t="s">
        <v>1035</v>
      </c>
      <c r="AI111" s="7"/>
      <c r="AK111" s="44" t="s">
        <v>1042</v>
      </c>
      <c r="AL111" s="65" t="s">
        <v>904</v>
      </c>
      <c r="AM111" s="71"/>
      <c r="AN111" s="9">
        <v>48</v>
      </c>
      <c r="AO111" s="9">
        <v>171</v>
      </c>
      <c r="AP111" s="6" t="s">
        <v>478</v>
      </c>
      <c r="AQ111" s="9" t="s">
        <v>633</v>
      </c>
      <c r="AR111" s="11" t="s">
        <v>1138</v>
      </c>
      <c r="AS111" s="11"/>
      <c r="AY111" s="11" t="s">
        <v>959</v>
      </c>
      <c r="AZ111" s="11"/>
      <c r="BA111" s="11" t="s">
        <v>1043</v>
      </c>
      <c r="BB111" s="72" t="s">
        <v>1311</v>
      </c>
      <c r="BC111" s="72" t="s">
        <v>1285</v>
      </c>
      <c r="BD111" s="72" t="s">
        <v>82</v>
      </c>
      <c r="BE111" s="79" t="s">
        <v>1201</v>
      </c>
      <c r="BF111" s="79" t="s">
        <v>35</v>
      </c>
      <c r="BG111" s="51" t="s">
        <v>1240</v>
      </c>
      <c r="BH111" s="51" t="s">
        <v>1256</v>
      </c>
      <c r="BI111" s="51" t="s">
        <v>1252</v>
      </c>
      <c r="BJ111" s="51" t="s">
        <v>1225</v>
      </c>
      <c r="BK111" s="51" t="s">
        <v>1226</v>
      </c>
      <c r="BL111" s="51">
        <v>40621</v>
      </c>
      <c r="BM111" s="77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</row>
    <row r="112" spans="1:88" ht="90">
      <c r="A112" s="11">
        <v>48</v>
      </c>
      <c r="B112" s="118" t="s">
        <v>207</v>
      </c>
      <c r="C112" s="118" t="s">
        <v>359</v>
      </c>
      <c r="D112" s="11" t="s">
        <v>578</v>
      </c>
      <c r="E112" s="6" t="s">
        <v>479</v>
      </c>
      <c r="F112" s="11" t="s">
        <v>890</v>
      </c>
      <c r="G112" s="15" t="s">
        <v>518</v>
      </c>
      <c r="H112" s="11" t="s">
        <v>634</v>
      </c>
      <c r="I112" s="86">
        <v>36342</v>
      </c>
      <c r="J112" s="85">
        <v>36325</v>
      </c>
      <c r="K112" s="85">
        <v>36322</v>
      </c>
      <c r="L112" s="85">
        <v>36322</v>
      </c>
      <c r="M112" s="15" t="s">
        <v>564</v>
      </c>
      <c r="N112" s="15" t="s">
        <v>890</v>
      </c>
      <c r="P112" s="11" t="s">
        <v>767</v>
      </c>
      <c r="R112" s="10">
        <v>48</v>
      </c>
      <c r="S112" s="14">
        <f t="shared" si="4"/>
        <v>1</v>
      </c>
      <c r="T112" s="14" t="b">
        <f t="shared" si="0"/>
        <v>1</v>
      </c>
      <c r="U112" s="6" t="s">
        <v>702</v>
      </c>
      <c r="V112" s="5" t="s">
        <v>703</v>
      </c>
      <c r="W112" s="25" t="s">
        <v>704</v>
      </c>
      <c r="X112" s="6" t="s">
        <v>714</v>
      </c>
      <c r="Y112" s="26" t="s">
        <v>802</v>
      </c>
      <c r="Z112" s="6" t="s">
        <v>811</v>
      </c>
      <c r="AA112" s="8" t="s">
        <v>890</v>
      </c>
      <c r="AB112" s="8" t="s">
        <v>890</v>
      </c>
      <c r="AC112" s="9" t="s">
        <v>890</v>
      </c>
      <c r="AD112" s="9" t="s">
        <v>578</v>
      </c>
      <c r="AE112" s="9" t="s">
        <v>890</v>
      </c>
      <c r="AF112" s="9" t="s">
        <v>890</v>
      </c>
      <c r="AG112" s="9" t="s">
        <v>904</v>
      </c>
      <c r="AH112" s="6" t="s">
        <v>1036</v>
      </c>
      <c r="AI112" s="18">
        <v>36342</v>
      </c>
      <c r="AK112" s="44" t="s">
        <v>1042</v>
      </c>
      <c r="AL112" s="65" t="s">
        <v>904</v>
      </c>
      <c r="AM112" s="71">
        <v>16</v>
      </c>
      <c r="AN112" s="9">
        <v>48</v>
      </c>
      <c r="AO112" s="9">
        <v>172</v>
      </c>
      <c r="AP112" s="6" t="s">
        <v>479</v>
      </c>
      <c r="AQ112" s="9" t="s">
        <v>634</v>
      </c>
      <c r="AR112" s="11" t="s">
        <v>1139</v>
      </c>
      <c r="AS112" s="11"/>
      <c r="AT112" s="9" t="s">
        <v>890</v>
      </c>
      <c r="AU112" s="9" t="s">
        <v>960</v>
      </c>
      <c r="AV112" s="9" t="s">
        <v>1201</v>
      </c>
      <c r="AW112" s="9" t="s">
        <v>1209</v>
      </c>
      <c r="AY112" s="11" t="s">
        <v>959</v>
      </c>
      <c r="AZ112" s="11"/>
      <c r="BA112" s="11" t="s">
        <v>1043</v>
      </c>
      <c r="BB112" s="72" t="s">
        <v>1311</v>
      </c>
      <c r="BC112" s="72" t="s">
        <v>1285</v>
      </c>
      <c r="BD112" s="72" t="s">
        <v>83</v>
      </c>
      <c r="BE112" s="79" t="s">
        <v>1201</v>
      </c>
      <c r="BF112" s="79" t="s">
        <v>36</v>
      </c>
      <c r="BG112" s="51" t="s">
        <v>1240</v>
      </c>
      <c r="BH112" s="51" t="s">
        <v>1286</v>
      </c>
      <c r="BI112" s="51" t="s">
        <v>1287</v>
      </c>
      <c r="BJ112" s="51" t="s">
        <v>1225</v>
      </c>
      <c r="BK112" s="51" t="s">
        <v>1226</v>
      </c>
      <c r="BL112" s="51">
        <v>40621</v>
      </c>
      <c r="BM112" s="77">
        <v>1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</row>
    <row r="113" spans="1:88" ht="101.25">
      <c r="A113" s="11">
        <v>48</v>
      </c>
      <c r="B113" s="118" t="s">
        <v>208</v>
      </c>
      <c r="C113" s="118" t="s">
        <v>360</v>
      </c>
      <c r="D113" s="11" t="s">
        <v>578</v>
      </c>
      <c r="E113" s="6" t="s">
        <v>510</v>
      </c>
      <c r="F113" s="11" t="s">
        <v>890</v>
      </c>
      <c r="G113" s="15" t="s">
        <v>547</v>
      </c>
      <c r="H113" s="11" t="s">
        <v>635</v>
      </c>
      <c r="I113" s="86">
        <v>36342</v>
      </c>
      <c r="J113" s="85">
        <v>36325</v>
      </c>
      <c r="K113" s="85">
        <v>36322</v>
      </c>
      <c r="L113" s="85">
        <v>36322</v>
      </c>
      <c r="M113" s="15" t="s">
        <v>1295</v>
      </c>
      <c r="N113" s="15" t="s">
        <v>890</v>
      </c>
      <c r="P113" s="11" t="s">
        <v>767</v>
      </c>
      <c r="R113" s="10">
        <v>49</v>
      </c>
      <c r="S113" s="14">
        <f t="shared" si="4"/>
        <v>1</v>
      </c>
      <c r="T113" s="14" t="b">
        <f t="shared" si="0"/>
        <v>1</v>
      </c>
      <c r="U113" s="6" t="s">
        <v>702</v>
      </c>
      <c r="V113" s="5" t="s">
        <v>703</v>
      </c>
      <c r="W113" s="25" t="s">
        <v>704</v>
      </c>
      <c r="X113" s="6" t="s">
        <v>714</v>
      </c>
      <c r="Y113" s="26" t="s">
        <v>810</v>
      </c>
      <c r="Z113" s="6" t="s">
        <v>717</v>
      </c>
      <c r="AA113" s="8" t="s">
        <v>890</v>
      </c>
      <c r="AB113" s="8" t="s">
        <v>890</v>
      </c>
      <c r="AC113" s="9" t="s">
        <v>903</v>
      </c>
      <c r="AE113" s="9" t="s">
        <v>890</v>
      </c>
      <c r="AF113" s="9" t="s">
        <v>890</v>
      </c>
      <c r="AG113" s="9" t="s">
        <v>913</v>
      </c>
      <c r="AH113" s="6" t="s">
        <v>1037</v>
      </c>
      <c r="AI113" s="18">
        <v>36342</v>
      </c>
      <c r="AK113" s="44"/>
      <c r="AL113" s="65" t="s">
        <v>913</v>
      </c>
      <c r="AM113" s="71"/>
      <c r="AN113" s="9">
        <v>48</v>
      </c>
      <c r="AO113" s="9">
        <v>173</v>
      </c>
      <c r="AP113" s="6" t="s">
        <v>510</v>
      </c>
      <c r="AQ113" s="9" t="s">
        <v>635</v>
      </c>
      <c r="AR113" s="11" t="s">
        <v>1140</v>
      </c>
      <c r="AS113" s="11"/>
      <c r="AT113" s="9" t="s">
        <v>890</v>
      </c>
      <c r="AU113" s="9" t="s">
        <v>960</v>
      </c>
      <c r="AV113" s="9" t="s">
        <v>1201</v>
      </c>
      <c r="AW113" s="9" t="s">
        <v>1210</v>
      </c>
      <c r="AY113" s="11" t="s">
        <v>959</v>
      </c>
      <c r="AZ113" s="11"/>
      <c r="BA113" s="11" t="s">
        <v>1050</v>
      </c>
      <c r="BB113" s="72" t="s">
        <v>1311</v>
      </c>
      <c r="BC113" s="72" t="s">
        <v>1310</v>
      </c>
      <c r="BD113" s="72" t="s">
        <v>60</v>
      </c>
      <c r="BE113" s="79" t="s">
        <v>1201</v>
      </c>
      <c r="BF113" s="79" t="s">
        <v>7</v>
      </c>
      <c r="BG113" s="51" t="s">
        <v>1240</v>
      </c>
      <c r="BH113" s="51" t="s">
        <v>1257</v>
      </c>
      <c r="BI113" s="51"/>
      <c r="BJ113" s="51" t="s">
        <v>1225</v>
      </c>
      <c r="BK113" s="51" t="s">
        <v>1226</v>
      </c>
      <c r="BL113" s="51">
        <v>40621</v>
      </c>
      <c r="BM113" s="77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</row>
    <row r="114" spans="1:88" ht="78.75">
      <c r="A114" s="11">
        <v>48</v>
      </c>
      <c r="B114" s="118" t="s">
        <v>209</v>
      </c>
      <c r="C114" s="118" t="s">
        <v>360</v>
      </c>
      <c r="D114" s="11" t="s">
        <v>578</v>
      </c>
      <c r="E114" s="6" t="s">
        <v>114</v>
      </c>
      <c r="F114" s="11" t="s">
        <v>890</v>
      </c>
      <c r="G114" s="15" t="s">
        <v>548</v>
      </c>
      <c r="H114" s="11" t="s">
        <v>636</v>
      </c>
      <c r="I114" s="86">
        <v>36342</v>
      </c>
      <c r="J114" s="85">
        <v>36325</v>
      </c>
      <c r="K114" s="85">
        <v>36322</v>
      </c>
      <c r="L114" s="85">
        <v>36322</v>
      </c>
      <c r="M114" s="15" t="s">
        <v>1295</v>
      </c>
      <c r="N114" s="15" t="s">
        <v>890</v>
      </c>
      <c r="P114" s="7"/>
      <c r="Q114" s="7"/>
      <c r="R114" s="10">
        <v>50</v>
      </c>
      <c r="S114" s="14">
        <f t="shared" si="4"/>
        <v>1</v>
      </c>
      <c r="T114" s="14" t="b">
        <f t="shared" si="0"/>
        <v>0</v>
      </c>
      <c r="U114" s="7"/>
      <c r="V114" s="7"/>
      <c r="W114" s="7"/>
      <c r="X114" s="7"/>
      <c r="Y114" s="7"/>
      <c r="Z114" s="7"/>
      <c r="AA114" s="8" t="s">
        <v>890</v>
      </c>
      <c r="AB114" s="8" t="s">
        <v>890</v>
      </c>
      <c r="AC114" s="9" t="s">
        <v>903</v>
      </c>
      <c r="AE114" s="9" t="s">
        <v>890</v>
      </c>
      <c r="AF114" s="9" t="s">
        <v>890</v>
      </c>
      <c r="AG114" s="9" t="s">
        <v>913</v>
      </c>
      <c r="AH114" s="6" t="s">
        <v>1038</v>
      </c>
      <c r="AI114" s="7"/>
      <c r="AK114" s="44" t="s">
        <v>579</v>
      </c>
      <c r="AL114" s="65" t="s">
        <v>913</v>
      </c>
      <c r="AM114" s="71"/>
      <c r="AN114" s="9">
        <v>48</v>
      </c>
      <c r="AO114" s="9">
        <v>173</v>
      </c>
      <c r="AP114" s="6" t="s">
        <v>510</v>
      </c>
      <c r="AQ114" s="9" t="s">
        <v>636</v>
      </c>
      <c r="AR114" s="11" t="s">
        <v>1140</v>
      </c>
      <c r="AS114" s="11"/>
      <c r="AY114" s="11" t="s">
        <v>959</v>
      </c>
      <c r="AZ114" s="11"/>
      <c r="BA114" s="11" t="s">
        <v>1050</v>
      </c>
      <c r="BB114" s="72" t="s">
        <v>1311</v>
      </c>
      <c r="BC114" s="72" t="s">
        <v>1310</v>
      </c>
      <c r="BD114" s="72" t="s">
        <v>60</v>
      </c>
      <c r="BE114" s="79" t="s">
        <v>1201</v>
      </c>
      <c r="BF114" s="79" t="s">
        <v>8</v>
      </c>
      <c r="BG114" s="51" t="s">
        <v>1240</v>
      </c>
      <c r="BH114" s="51" t="s">
        <v>1257</v>
      </c>
      <c r="BI114" s="51"/>
      <c r="BJ114" s="51" t="s">
        <v>1225</v>
      </c>
      <c r="BK114" s="51" t="s">
        <v>1226</v>
      </c>
      <c r="BL114" s="51">
        <v>40621</v>
      </c>
      <c r="BM114" s="77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</row>
    <row r="115" spans="1:88" ht="78.75">
      <c r="A115" s="11">
        <v>48</v>
      </c>
      <c r="B115" s="118" t="s">
        <v>210</v>
      </c>
      <c r="C115" s="118" t="s">
        <v>360</v>
      </c>
      <c r="D115" s="11" t="s">
        <v>578</v>
      </c>
      <c r="E115" s="6" t="s">
        <v>510</v>
      </c>
      <c r="F115" s="11" t="s">
        <v>890</v>
      </c>
      <c r="G115" s="15" t="s">
        <v>1085</v>
      </c>
      <c r="H115" s="11" t="s">
        <v>1086</v>
      </c>
      <c r="I115" s="86">
        <v>36342</v>
      </c>
      <c r="J115" s="85">
        <v>36325</v>
      </c>
      <c r="K115" s="85">
        <v>36322</v>
      </c>
      <c r="L115" s="85">
        <v>36322</v>
      </c>
      <c r="M115" s="15" t="s">
        <v>1295</v>
      </c>
      <c r="N115" s="15" t="s">
        <v>890</v>
      </c>
      <c r="P115" s="7"/>
      <c r="Q115" s="7"/>
      <c r="R115" s="10">
        <v>51</v>
      </c>
      <c r="S115" s="14">
        <f t="shared" si="4"/>
        <v>1</v>
      </c>
      <c r="T115" s="14" t="b">
        <f t="shared" si="0"/>
        <v>0</v>
      </c>
      <c r="U115" s="7"/>
      <c r="V115" s="7"/>
      <c r="W115" s="7"/>
      <c r="X115" s="7"/>
      <c r="Y115" s="7"/>
      <c r="Z115" s="7"/>
      <c r="AA115" s="8" t="s">
        <v>890</v>
      </c>
      <c r="AB115" s="8" t="s">
        <v>890</v>
      </c>
      <c r="AC115" s="9" t="s">
        <v>903</v>
      </c>
      <c r="AE115" s="9" t="s">
        <v>890</v>
      </c>
      <c r="AF115" s="9" t="s">
        <v>890</v>
      </c>
      <c r="AG115" s="9" t="s">
        <v>913</v>
      </c>
      <c r="AH115" s="6" t="s">
        <v>1038</v>
      </c>
      <c r="AI115" s="7"/>
      <c r="AK115" s="44" t="s">
        <v>579</v>
      </c>
      <c r="AL115" s="65" t="s">
        <v>913</v>
      </c>
      <c r="AM115" s="71"/>
      <c r="AN115" s="9">
        <v>48</v>
      </c>
      <c r="AO115" s="9">
        <v>173</v>
      </c>
      <c r="AP115" s="6" t="s">
        <v>510</v>
      </c>
      <c r="AQ115" s="9" t="s">
        <v>1086</v>
      </c>
      <c r="AR115" s="11" t="s">
        <v>1140</v>
      </c>
      <c r="AS115" s="11"/>
      <c r="AY115" s="11" t="s">
        <v>959</v>
      </c>
      <c r="AZ115" s="11"/>
      <c r="BA115" s="11" t="s">
        <v>1043</v>
      </c>
      <c r="BB115" s="72" t="s">
        <v>1311</v>
      </c>
      <c r="BC115" s="72" t="s">
        <v>1285</v>
      </c>
      <c r="BD115" s="72" t="s">
        <v>73</v>
      </c>
      <c r="BE115" s="79" t="s">
        <v>1201</v>
      </c>
      <c r="BF115" s="79" t="s">
        <v>24</v>
      </c>
      <c r="BG115" s="51" t="s">
        <v>1240</v>
      </c>
      <c r="BH115" s="51" t="s">
        <v>1257</v>
      </c>
      <c r="BI115" s="51"/>
      <c r="BJ115" s="51" t="s">
        <v>1225</v>
      </c>
      <c r="BK115" s="51" t="s">
        <v>1226</v>
      </c>
      <c r="BL115" s="51">
        <v>40621</v>
      </c>
      <c r="BM115" s="77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</row>
    <row r="116" spans="1:88" ht="45">
      <c r="A116" s="11">
        <v>48</v>
      </c>
      <c r="B116" s="118" t="s">
        <v>215</v>
      </c>
      <c r="C116" s="118" t="s">
        <v>361</v>
      </c>
      <c r="D116" s="11" t="s">
        <v>578</v>
      </c>
      <c r="E116" s="6" t="s">
        <v>474</v>
      </c>
      <c r="F116" s="11" t="s">
        <v>890</v>
      </c>
      <c r="G116" s="15" t="s">
        <v>550</v>
      </c>
      <c r="H116" s="11" t="s">
        <v>637</v>
      </c>
      <c r="I116" s="85">
        <v>36342</v>
      </c>
      <c r="J116" s="85">
        <v>36325</v>
      </c>
      <c r="K116" s="85">
        <v>36325</v>
      </c>
      <c r="L116" s="85">
        <v>36325</v>
      </c>
      <c r="M116" s="15" t="s">
        <v>1295</v>
      </c>
      <c r="N116" s="15" t="s">
        <v>890</v>
      </c>
      <c r="P116" s="11" t="s">
        <v>767</v>
      </c>
      <c r="R116" s="10">
        <v>55</v>
      </c>
      <c r="S116" s="14">
        <f t="shared" si="4"/>
        <v>1</v>
      </c>
      <c r="T116" s="14" t="b">
        <f t="shared" si="0"/>
        <v>1</v>
      </c>
      <c r="U116" s="6" t="s">
        <v>702</v>
      </c>
      <c r="V116" s="5" t="s">
        <v>703</v>
      </c>
      <c r="W116" s="25" t="s">
        <v>813</v>
      </c>
      <c r="X116" s="6" t="s">
        <v>814</v>
      </c>
      <c r="Y116" s="26" t="s">
        <v>815</v>
      </c>
      <c r="Z116" s="6" t="s">
        <v>816</v>
      </c>
      <c r="AA116" s="8" t="s">
        <v>890</v>
      </c>
      <c r="AB116" s="8" t="s">
        <v>903</v>
      </c>
      <c r="AC116" s="9" t="s">
        <v>903</v>
      </c>
      <c r="AE116" s="9" t="s">
        <v>890</v>
      </c>
      <c r="AF116" s="9" t="s">
        <v>890</v>
      </c>
      <c r="AG116" s="9" t="s">
        <v>917</v>
      </c>
      <c r="AH116" s="6" t="s">
        <v>967</v>
      </c>
      <c r="AI116" s="40"/>
      <c r="AK116" s="44" t="s">
        <v>917</v>
      </c>
      <c r="AL116" s="65" t="s">
        <v>917</v>
      </c>
      <c r="AM116" s="71"/>
      <c r="AN116" s="44">
        <v>48</v>
      </c>
      <c r="AO116" s="44">
        <v>182</v>
      </c>
      <c r="AP116" s="69" t="s">
        <v>474</v>
      </c>
      <c r="AQ116" s="44" t="s">
        <v>637</v>
      </c>
      <c r="AR116" s="11" t="s">
        <v>1141</v>
      </c>
      <c r="AS116" s="11"/>
      <c r="AT116" s="9" t="s">
        <v>890</v>
      </c>
      <c r="AU116" s="9" t="s">
        <v>960</v>
      </c>
      <c r="AV116" s="9" t="s">
        <v>1201</v>
      </c>
      <c r="AW116" s="9" t="s">
        <v>1211</v>
      </c>
      <c r="AY116" s="11" t="s">
        <v>965</v>
      </c>
      <c r="AZ116" s="11"/>
      <c r="BA116" s="11" t="s">
        <v>1076</v>
      </c>
      <c r="BB116" s="72" t="s">
        <v>1311</v>
      </c>
      <c r="BC116" s="72" t="s">
        <v>1285</v>
      </c>
      <c r="BD116" s="72" t="s">
        <v>98</v>
      </c>
      <c r="BE116" s="79" t="s">
        <v>1201</v>
      </c>
      <c r="BF116" s="79" t="s">
        <v>55</v>
      </c>
      <c r="BG116" s="51" t="s">
        <v>1240</v>
      </c>
      <c r="BH116" s="51" t="s">
        <v>1244</v>
      </c>
      <c r="BI116" s="51" t="s">
        <v>1245</v>
      </c>
      <c r="BJ116" s="51" t="s">
        <v>1225</v>
      </c>
      <c r="BK116" s="51" t="s">
        <v>1226</v>
      </c>
      <c r="BL116" s="51">
        <v>40602</v>
      </c>
      <c r="BM116" s="77">
        <v>2150</v>
      </c>
      <c r="BN116" s="51">
        <v>800</v>
      </c>
      <c r="BO116" s="51">
        <v>443</v>
      </c>
      <c r="BP116" s="51">
        <v>1576</v>
      </c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</row>
    <row r="117" spans="1:88" ht="45">
      <c r="A117" s="11">
        <v>48</v>
      </c>
      <c r="B117" s="118" t="s">
        <v>216</v>
      </c>
      <c r="C117" s="118" t="s">
        <v>361</v>
      </c>
      <c r="D117" s="11" t="s">
        <v>578</v>
      </c>
      <c r="E117" s="6" t="s">
        <v>474</v>
      </c>
      <c r="F117" s="11" t="s">
        <v>890</v>
      </c>
      <c r="G117" s="15" t="s">
        <v>551</v>
      </c>
      <c r="H117" s="11" t="s">
        <v>638</v>
      </c>
      <c r="I117" s="85">
        <v>36342</v>
      </c>
      <c r="J117" s="85">
        <v>36325</v>
      </c>
      <c r="K117" s="85">
        <v>36325</v>
      </c>
      <c r="L117" s="85">
        <v>36325</v>
      </c>
      <c r="M117" s="15" t="s">
        <v>1295</v>
      </c>
      <c r="N117" s="15" t="s">
        <v>890</v>
      </c>
      <c r="P117" s="7"/>
      <c r="Q117" s="7"/>
      <c r="R117" s="10">
        <v>56</v>
      </c>
      <c r="S117" s="14">
        <f t="shared" si="4"/>
        <v>1</v>
      </c>
      <c r="T117" s="14" t="b">
        <f t="shared" si="0"/>
        <v>0</v>
      </c>
      <c r="U117" s="7"/>
      <c r="V117" s="7"/>
      <c r="W117" s="7"/>
      <c r="X117" s="7"/>
      <c r="Y117" s="7"/>
      <c r="Z117" s="7"/>
      <c r="AA117" s="8" t="s">
        <v>890</v>
      </c>
      <c r="AB117" s="8" t="s">
        <v>890</v>
      </c>
      <c r="AC117" s="9" t="s">
        <v>890</v>
      </c>
      <c r="AD117" s="9" t="s">
        <v>578</v>
      </c>
      <c r="AE117" s="9" t="s">
        <v>890</v>
      </c>
      <c r="AF117" s="9" t="s">
        <v>890</v>
      </c>
      <c r="AG117" s="9" t="s">
        <v>917</v>
      </c>
      <c r="AH117" s="6" t="s">
        <v>967</v>
      </c>
      <c r="AI117" s="7"/>
      <c r="AK117" s="44" t="s">
        <v>917</v>
      </c>
      <c r="AL117" s="65" t="s">
        <v>917</v>
      </c>
      <c r="AM117" s="71"/>
      <c r="AN117" s="44">
        <v>48</v>
      </c>
      <c r="AO117" s="44">
        <v>182</v>
      </c>
      <c r="AP117" s="69" t="s">
        <v>474</v>
      </c>
      <c r="AQ117" s="44" t="s">
        <v>638</v>
      </c>
      <c r="AR117" s="11"/>
      <c r="AS117" s="11"/>
      <c r="AY117" s="11" t="s">
        <v>965</v>
      </c>
      <c r="AZ117" s="11"/>
      <c r="BA117" s="11" t="s">
        <v>1076</v>
      </c>
      <c r="BB117" s="72" t="s">
        <v>1311</v>
      </c>
      <c r="BC117" s="72" t="s">
        <v>1285</v>
      </c>
      <c r="BD117" s="72" t="s">
        <v>98</v>
      </c>
      <c r="BE117" s="79" t="s">
        <v>1201</v>
      </c>
      <c r="BF117" s="79" t="s">
        <v>56</v>
      </c>
      <c r="BG117" s="51" t="s">
        <v>1240</v>
      </c>
      <c r="BH117" s="51" t="s">
        <v>1244</v>
      </c>
      <c r="BI117" s="51" t="s">
        <v>1245</v>
      </c>
      <c r="BJ117" s="51" t="s">
        <v>1225</v>
      </c>
      <c r="BK117" s="51" t="s">
        <v>1226</v>
      </c>
      <c r="BL117" s="51">
        <v>40602</v>
      </c>
      <c r="BM117" s="77">
        <v>2150</v>
      </c>
      <c r="BN117" s="51">
        <v>800</v>
      </c>
      <c r="BO117" s="51">
        <v>443</v>
      </c>
      <c r="BP117" s="51">
        <v>1576</v>
      </c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</row>
    <row r="118" spans="1:88" ht="101.25">
      <c r="A118" s="11">
        <v>48</v>
      </c>
      <c r="B118" s="118" t="s">
        <v>222</v>
      </c>
      <c r="C118" s="118">
        <v>190</v>
      </c>
      <c r="D118" s="11" t="s">
        <v>579</v>
      </c>
      <c r="E118" s="6" t="s">
        <v>480</v>
      </c>
      <c r="F118" s="11" t="s">
        <v>890</v>
      </c>
      <c r="G118" s="15" t="s">
        <v>519</v>
      </c>
      <c r="H118" s="11" t="s">
        <v>603</v>
      </c>
      <c r="I118" s="86">
        <v>36342</v>
      </c>
      <c r="J118" s="85">
        <v>36325</v>
      </c>
      <c r="K118" s="85">
        <v>36325</v>
      </c>
      <c r="L118" s="85">
        <v>36325</v>
      </c>
      <c r="M118" s="15" t="s">
        <v>123</v>
      </c>
      <c r="N118" s="15" t="s">
        <v>890</v>
      </c>
      <c r="P118" s="11" t="s">
        <v>708</v>
      </c>
      <c r="R118" s="10">
        <v>62</v>
      </c>
      <c r="S118" s="14">
        <f t="shared" si="4"/>
        <v>1</v>
      </c>
      <c r="T118" s="14" t="b">
        <f t="shared" si="0"/>
        <v>1</v>
      </c>
      <c r="U118" s="6" t="s">
        <v>702</v>
      </c>
      <c r="V118" s="5" t="s">
        <v>703</v>
      </c>
      <c r="W118" s="25" t="s">
        <v>813</v>
      </c>
      <c r="X118" s="5" t="s">
        <v>705</v>
      </c>
      <c r="Y118" s="26" t="s">
        <v>827</v>
      </c>
      <c r="Z118" s="6" t="s">
        <v>828</v>
      </c>
      <c r="AE118" s="9" t="s">
        <v>890</v>
      </c>
      <c r="AH118" s="6" t="s">
        <v>1039</v>
      </c>
      <c r="AI118" s="31">
        <v>36342</v>
      </c>
      <c r="AK118" s="44" t="s">
        <v>1042</v>
      </c>
      <c r="AL118" s="66">
        <v>99</v>
      </c>
      <c r="AM118" s="71">
        <v>17</v>
      </c>
      <c r="AN118" s="9">
        <v>48</v>
      </c>
      <c r="AO118" s="9">
        <v>190</v>
      </c>
      <c r="AP118" s="6" t="s">
        <v>480</v>
      </c>
      <c r="AQ118" s="9" t="s">
        <v>603</v>
      </c>
      <c r="AR118" s="11" t="s">
        <v>1142</v>
      </c>
      <c r="AS118" s="11"/>
      <c r="AT118" s="9" t="s">
        <v>890</v>
      </c>
      <c r="AU118" s="9" t="s">
        <v>960</v>
      </c>
      <c r="AV118" s="9" t="s">
        <v>1212</v>
      </c>
      <c r="AW118" s="9" t="s">
        <v>1213</v>
      </c>
      <c r="AY118" s="11" t="s">
        <v>959</v>
      </c>
      <c r="AZ118" s="11"/>
      <c r="BA118" s="38" t="s">
        <v>1043</v>
      </c>
      <c r="BB118" s="72" t="s">
        <v>1312</v>
      </c>
      <c r="BC118" s="72" t="s">
        <v>1310</v>
      </c>
      <c r="BD118" s="72" t="s">
        <v>85</v>
      </c>
      <c r="BE118" s="79" t="s">
        <v>1212</v>
      </c>
      <c r="BF118" s="79" t="s">
        <v>38</v>
      </c>
      <c r="BG118" s="51" t="s">
        <v>1240</v>
      </c>
      <c r="BH118" s="51" t="s">
        <v>1252</v>
      </c>
      <c r="BJ118" s="51" t="s">
        <v>1225</v>
      </c>
      <c r="BK118" s="51" t="s">
        <v>1226</v>
      </c>
      <c r="BL118" s="51">
        <v>40621</v>
      </c>
      <c r="BM118" s="77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</row>
    <row r="119" spans="1:88" ht="45">
      <c r="A119" s="10">
        <v>49</v>
      </c>
      <c r="B119" s="119" t="s">
        <v>233</v>
      </c>
      <c r="C119" s="119">
        <v>17</v>
      </c>
      <c r="D119" s="11" t="s">
        <v>579</v>
      </c>
      <c r="E119" s="6" t="s">
        <v>506</v>
      </c>
      <c r="F119" s="11" t="s">
        <v>890</v>
      </c>
      <c r="G119" s="15" t="s">
        <v>531</v>
      </c>
      <c r="H119" s="9" t="s">
        <v>604</v>
      </c>
      <c r="I119" s="86">
        <v>36346</v>
      </c>
      <c r="J119" s="85">
        <v>36332</v>
      </c>
      <c r="K119" s="85">
        <v>36326</v>
      </c>
      <c r="L119" s="85"/>
      <c r="M119" s="15" t="s">
        <v>1261</v>
      </c>
      <c r="N119" s="15" t="s">
        <v>890</v>
      </c>
      <c r="P119" s="10" t="s">
        <v>708</v>
      </c>
      <c r="R119" s="10">
        <v>2</v>
      </c>
      <c r="S119" s="14">
        <f>IF(B119&lt;&gt;B117,1,0)</f>
        <v>1</v>
      </c>
      <c r="T119" s="14" t="b">
        <f t="shared" si="0"/>
        <v>1</v>
      </c>
      <c r="U119" s="5" t="s">
        <v>709</v>
      </c>
      <c r="V119" s="5" t="s">
        <v>710</v>
      </c>
      <c r="W119" s="25" t="s">
        <v>711</v>
      </c>
      <c r="X119" s="5" t="s">
        <v>705</v>
      </c>
      <c r="Y119" s="25" t="s">
        <v>707</v>
      </c>
      <c r="Z119" s="5" t="s">
        <v>712</v>
      </c>
      <c r="AA119" s="8" t="s">
        <v>903</v>
      </c>
      <c r="AB119" s="8" t="s">
        <v>903</v>
      </c>
      <c r="AC119" s="9" t="s">
        <v>903</v>
      </c>
      <c r="AE119" s="9" t="s">
        <v>890</v>
      </c>
      <c r="AG119" s="9" t="s">
        <v>904</v>
      </c>
      <c r="AH119" s="6" t="s">
        <v>1040</v>
      </c>
      <c r="AI119" s="18">
        <v>36346</v>
      </c>
      <c r="AK119" s="44" t="s">
        <v>904</v>
      </c>
      <c r="AL119" s="65" t="s">
        <v>904</v>
      </c>
      <c r="AM119" s="71">
        <v>18</v>
      </c>
      <c r="AN119" s="9">
        <v>49</v>
      </c>
      <c r="AO119" s="9">
        <v>17</v>
      </c>
      <c r="AP119" s="6" t="s">
        <v>506</v>
      </c>
      <c r="AQ119" s="9" t="s">
        <v>604</v>
      </c>
      <c r="AR119" s="11" t="s">
        <v>1146</v>
      </c>
      <c r="AS119" s="11"/>
      <c r="AT119" s="9" t="s">
        <v>890</v>
      </c>
      <c r="AU119" s="9" t="s">
        <v>960</v>
      </c>
      <c r="AV119" s="9" t="s">
        <v>1214</v>
      </c>
      <c r="AW119" s="9" t="s">
        <v>1215</v>
      </c>
      <c r="AY119" s="11" t="s">
        <v>959</v>
      </c>
      <c r="AZ119" s="11"/>
      <c r="BA119" s="11" t="s">
        <v>1043</v>
      </c>
      <c r="BB119" s="72" t="s">
        <v>1311</v>
      </c>
      <c r="BC119" s="72" t="s">
        <v>1285</v>
      </c>
      <c r="BD119" s="72" t="s">
        <v>75</v>
      </c>
      <c r="BE119" s="79" t="s">
        <v>1214</v>
      </c>
      <c r="BF119" s="79" t="s">
        <v>26</v>
      </c>
      <c r="BG119" s="51" t="s">
        <v>1251</v>
      </c>
      <c r="BH119" s="51" t="s">
        <v>1252</v>
      </c>
      <c r="BI119" s="51"/>
      <c r="BJ119" s="51" t="s">
        <v>1225</v>
      </c>
      <c r="BK119" s="51" t="s">
        <v>1226</v>
      </c>
      <c r="BL119" s="51">
        <v>40621</v>
      </c>
      <c r="BM119" s="77">
        <v>1</v>
      </c>
      <c r="BN119" s="51">
        <v>502</v>
      </c>
      <c r="BO119" s="51">
        <v>564</v>
      </c>
      <c r="BP119" s="51">
        <v>4765</v>
      </c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</row>
    <row r="120" spans="1:88" ht="45">
      <c r="A120" s="10">
        <v>49</v>
      </c>
      <c r="B120" s="119" t="s">
        <v>234</v>
      </c>
      <c r="C120" s="119">
        <v>19</v>
      </c>
      <c r="D120" s="11" t="s">
        <v>578</v>
      </c>
      <c r="E120" s="6" t="s">
        <v>481</v>
      </c>
      <c r="F120" s="11" t="s">
        <v>890</v>
      </c>
      <c r="G120" s="15" t="s">
        <v>521</v>
      </c>
      <c r="H120" s="11" t="s">
        <v>639</v>
      </c>
      <c r="I120" s="86">
        <v>36342</v>
      </c>
      <c r="J120" s="85">
        <v>36325</v>
      </c>
      <c r="K120" s="85">
        <v>36322</v>
      </c>
      <c r="L120" s="85">
        <v>36322</v>
      </c>
      <c r="M120" s="15" t="s">
        <v>1295</v>
      </c>
      <c r="N120" s="15" t="s">
        <v>890</v>
      </c>
      <c r="P120" s="10" t="s">
        <v>718</v>
      </c>
      <c r="R120" s="10">
        <v>3</v>
      </c>
      <c r="S120" s="14">
        <f>IF(B120&lt;&gt;B119,1,0)</f>
        <v>1</v>
      </c>
      <c r="T120" s="14" t="b">
        <f t="shared" si="0"/>
        <v>1</v>
      </c>
      <c r="U120" s="5" t="s">
        <v>713</v>
      </c>
      <c r="V120" s="5" t="s">
        <v>710</v>
      </c>
      <c r="W120" s="25" t="s">
        <v>711</v>
      </c>
      <c r="X120" s="5" t="s">
        <v>714</v>
      </c>
      <c r="Y120" s="25" t="s">
        <v>716</v>
      </c>
      <c r="Z120" s="5" t="s">
        <v>717</v>
      </c>
      <c r="AA120" s="8" t="s">
        <v>903</v>
      </c>
      <c r="AB120" s="8" t="s">
        <v>903</v>
      </c>
      <c r="AC120" s="9" t="s">
        <v>903</v>
      </c>
      <c r="AE120" s="9" t="s">
        <v>890</v>
      </c>
      <c r="AG120" s="9" t="s">
        <v>905</v>
      </c>
      <c r="AH120" s="6" t="s">
        <v>1040</v>
      </c>
      <c r="AI120" s="18">
        <v>36342</v>
      </c>
      <c r="AK120" s="44" t="s">
        <v>904</v>
      </c>
      <c r="AL120" s="65" t="s">
        <v>905</v>
      </c>
      <c r="AM120" s="71">
        <v>19</v>
      </c>
      <c r="AN120" s="9">
        <v>49</v>
      </c>
      <c r="AO120" s="9">
        <v>19</v>
      </c>
      <c r="AP120" s="6" t="s">
        <v>481</v>
      </c>
      <c r="AQ120" s="9" t="s">
        <v>639</v>
      </c>
      <c r="AR120" s="11" t="s">
        <v>1147</v>
      </c>
      <c r="AS120" s="11"/>
      <c r="AT120" s="9" t="s">
        <v>890</v>
      </c>
      <c r="AU120" s="9" t="s">
        <v>960</v>
      </c>
      <c r="AV120" s="9" t="s">
        <v>1214</v>
      </c>
      <c r="AW120" s="9" t="s">
        <v>1216</v>
      </c>
      <c r="AY120" s="11" t="s">
        <v>959</v>
      </c>
      <c r="AZ120" s="11"/>
      <c r="BA120" s="11" t="s">
        <v>1043</v>
      </c>
      <c r="BB120" s="72" t="s">
        <v>1311</v>
      </c>
      <c r="BC120" s="72" t="s">
        <v>1285</v>
      </c>
      <c r="BD120" s="72" t="s">
        <v>76</v>
      </c>
      <c r="BE120" s="79" t="s">
        <v>1214</v>
      </c>
      <c r="BF120" s="79" t="s">
        <v>27</v>
      </c>
      <c r="BG120" s="51" t="s">
        <v>1251</v>
      </c>
      <c r="BH120" s="51" t="s">
        <v>1252</v>
      </c>
      <c r="BI120" s="51"/>
      <c r="BJ120" s="51" t="s">
        <v>1225</v>
      </c>
      <c r="BK120" s="51" t="s">
        <v>1226</v>
      </c>
      <c r="BL120" s="51">
        <v>40621</v>
      </c>
      <c r="BM120" s="77">
        <v>1</v>
      </c>
      <c r="BN120" s="51">
        <v>502</v>
      </c>
      <c r="BO120" s="51">
        <v>564</v>
      </c>
      <c r="BP120" s="51">
        <v>9234</v>
      </c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</row>
    <row r="121" spans="1:88" ht="56.25">
      <c r="A121" s="10">
        <v>49</v>
      </c>
      <c r="B121" s="119" t="s">
        <v>250</v>
      </c>
      <c r="C121" s="119">
        <v>50</v>
      </c>
      <c r="D121" s="11" t="s">
        <v>579</v>
      </c>
      <c r="E121" s="6" t="s">
        <v>507</v>
      </c>
      <c r="F121" s="11" t="s">
        <v>890</v>
      </c>
      <c r="G121" s="15" t="s">
        <v>679</v>
      </c>
      <c r="H121" s="11" t="s">
        <v>605</v>
      </c>
      <c r="I121" s="86">
        <v>36361</v>
      </c>
      <c r="J121" s="85">
        <v>36339</v>
      </c>
      <c r="K121" s="85">
        <v>36326</v>
      </c>
      <c r="L121" s="85"/>
      <c r="M121" s="15" t="s">
        <v>577</v>
      </c>
      <c r="N121" s="15" t="s">
        <v>890</v>
      </c>
      <c r="P121" s="32" t="s">
        <v>734</v>
      </c>
      <c r="R121" s="10">
        <v>20</v>
      </c>
      <c r="S121" s="14">
        <f>IF(B121&lt;&gt;B120,1,0)</f>
        <v>1</v>
      </c>
      <c r="T121" s="14" t="b">
        <f t="shared" si="0"/>
        <v>1</v>
      </c>
      <c r="U121" s="5" t="s">
        <v>713</v>
      </c>
      <c r="V121" s="5" t="s">
        <v>710</v>
      </c>
      <c r="W121" s="25" t="s">
        <v>711</v>
      </c>
      <c r="X121" s="5" t="s">
        <v>705</v>
      </c>
      <c r="Y121" s="25" t="s">
        <v>733</v>
      </c>
      <c r="Z121" s="5" t="s">
        <v>712</v>
      </c>
      <c r="AA121" s="8" t="s">
        <v>903</v>
      </c>
      <c r="AB121" s="8" t="s">
        <v>903</v>
      </c>
      <c r="AC121" s="9" t="s">
        <v>903</v>
      </c>
      <c r="AE121" s="44" t="s">
        <v>890</v>
      </c>
      <c r="AG121" s="9" t="s">
        <v>904</v>
      </c>
      <c r="AH121" s="6" t="s">
        <v>1040</v>
      </c>
      <c r="AI121" s="33">
        <v>36361</v>
      </c>
      <c r="AK121" s="44" t="s">
        <v>904</v>
      </c>
      <c r="AL121" s="65" t="s">
        <v>904</v>
      </c>
      <c r="AM121" s="71">
        <v>20</v>
      </c>
      <c r="AN121" s="9">
        <v>49</v>
      </c>
      <c r="AO121" s="9">
        <v>50</v>
      </c>
      <c r="AP121" s="6" t="s">
        <v>507</v>
      </c>
      <c r="AQ121" s="9" t="s">
        <v>605</v>
      </c>
      <c r="AR121" s="11" t="s">
        <v>1148</v>
      </c>
      <c r="AS121" s="11"/>
      <c r="AT121" s="9" t="s">
        <v>890</v>
      </c>
      <c r="AU121" s="9" t="s">
        <v>960</v>
      </c>
      <c r="AV121" s="9" t="s">
        <v>1217</v>
      </c>
      <c r="AW121" s="9" t="s">
        <v>1218</v>
      </c>
      <c r="AY121" s="11" t="s">
        <v>959</v>
      </c>
      <c r="AZ121" s="11"/>
      <c r="BA121" s="11" t="s">
        <v>1043</v>
      </c>
      <c r="BB121" s="72" t="s">
        <v>1311</v>
      </c>
      <c r="BC121" s="72" t="s">
        <v>1285</v>
      </c>
      <c r="BD121" s="72" t="s">
        <v>78</v>
      </c>
      <c r="BE121" s="79" t="s">
        <v>1214</v>
      </c>
      <c r="BF121" s="79" t="s">
        <v>29</v>
      </c>
      <c r="BG121" s="51" t="s">
        <v>1251</v>
      </c>
      <c r="BH121" s="51" t="s">
        <v>1253</v>
      </c>
      <c r="BI121" s="51" t="s">
        <v>1252</v>
      </c>
      <c r="BJ121" s="51" t="s">
        <v>1225</v>
      </c>
      <c r="BK121" s="51" t="s">
        <v>1226</v>
      </c>
      <c r="BL121" s="51">
        <v>40621</v>
      </c>
      <c r="BM121" s="77">
        <v>1</v>
      </c>
      <c r="BN121" s="51">
        <v>502</v>
      </c>
      <c r="BO121" s="51">
        <v>564</v>
      </c>
      <c r="BP121" s="51">
        <v>8890</v>
      </c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</row>
    <row r="122" spans="1:88" ht="101.25">
      <c r="A122" s="10">
        <v>49</v>
      </c>
      <c r="B122" s="119" t="s">
        <v>193</v>
      </c>
      <c r="C122" s="119" t="s">
        <v>362</v>
      </c>
      <c r="D122" s="11" t="s">
        <v>579</v>
      </c>
      <c r="E122" s="6" t="s">
        <v>508</v>
      </c>
      <c r="F122" s="11" t="s">
        <v>890</v>
      </c>
      <c r="G122" s="15" t="s">
        <v>533</v>
      </c>
      <c r="H122" s="9" t="s">
        <v>650</v>
      </c>
      <c r="I122" s="121">
        <v>36346</v>
      </c>
      <c r="J122" s="85">
        <v>36332</v>
      </c>
      <c r="K122" s="85"/>
      <c r="L122" s="85"/>
      <c r="M122" s="52" t="s">
        <v>1087</v>
      </c>
      <c r="N122" s="15" t="s">
        <v>890</v>
      </c>
      <c r="P122" s="27" t="s">
        <v>708</v>
      </c>
      <c r="R122" s="10">
        <v>35</v>
      </c>
      <c r="S122" s="14">
        <f>IF(B122&lt;&gt;B121,1,0)</f>
        <v>1</v>
      </c>
      <c r="T122" s="14" t="b">
        <f t="shared" si="0"/>
        <v>1</v>
      </c>
      <c r="U122" s="5" t="s">
        <v>713</v>
      </c>
      <c r="V122" s="5" t="s">
        <v>710</v>
      </c>
      <c r="W122" s="25" t="s">
        <v>711</v>
      </c>
      <c r="X122" s="5" t="s">
        <v>705</v>
      </c>
      <c r="Y122" s="25" t="s">
        <v>716</v>
      </c>
      <c r="Z122" s="5" t="s">
        <v>789</v>
      </c>
      <c r="AA122" s="8" t="s">
        <v>903</v>
      </c>
      <c r="AB122" s="8" t="s">
        <v>903</v>
      </c>
      <c r="AC122" s="9" t="s">
        <v>903</v>
      </c>
      <c r="AE122" s="9" t="s">
        <v>890</v>
      </c>
      <c r="AG122" s="9" t="s">
        <v>912</v>
      </c>
      <c r="AH122" s="6" t="s">
        <v>1040</v>
      </c>
      <c r="AI122" s="37">
        <v>36346</v>
      </c>
      <c r="AK122" s="44" t="s">
        <v>588</v>
      </c>
      <c r="AL122" s="65" t="s">
        <v>1077</v>
      </c>
      <c r="AM122" s="71"/>
      <c r="AN122" s="9">
        <v>49</v>
      </c>
      <c r="AO122" s="9">
        <v>109</v>
      </c>
      <c r="AP122" s="6" t="s">
        <v>508</v>
      </c>
      <c r="AQ122" s="9" t="s">
        <v>650</v>
      </c>
      <c r="AR122" s="11" t="s">
        <v>1149</v>
      </c>
      <c r="AS122" s="11"/>
      <c r="AT122" s="9" t="s">
        <v>890</v>
      </c>
      <c r="AU122" s="9" t="s">
        <v>960</v>
      </c>
      <c r="AV122" s="9" t="s">
        <v>1219</v>
      </c>
      <c r="AW122" s="9" t="s">
        <v>1220</v>
      </c>
      <c r="AY122" s="11" t="s">
        <v>959</v>
      </c>
      <c r="AZ122" s="11"/>
      <c r="BA122" s="11" t="s">
        <v>1051</v>
      </c>
      <c r="BB122" s="72" t="s">
        <v>1312</v>
      </c>
      <c r="BC122" s="72" t="s">
        <v>1310</v>
      </c>
      <c r="BD122" s="72" t="s">
        <v>90</v>
      </c>
      <c r="BE122" s="79" t="s">
        <v>1219</v>
      </c>
      <c r="BF122" s="79" t="s">
        <v>45</v>
      </c>
      <c r="BG122" s="51" t="s">
        <v>1251</v>
      </c>
      <c r="BH122" s="51" t="s">
        <v>1252</v>
      </c>
      <c r="BI122" s="51"/>
      <c r="BJ122" s="51" t="s">
        <v>1225</v>
      </c>
      <c r="BK122" s="51" t="s">
        <v>1226</v>
      </c>
      <c r="BL122" s="51">
        <v>40621</v>
      </c>
      <c r="BM122" s="77">
        <v>1</v>
      </c>
      <c r="BN122" s="51">
        <v>800</v>
      </c>
      <c r="BO122" s="51">
        <v>807</v>
      </c>
      <c r="BP122" s="51">
        <v>1232</v>
      </c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</row>
    <row r="123" spans="1:88" ht="45">
      <c r="A123" s="10">
        <v>49</v>
      </c>
      <c r="B123" s="119" t="s">
        <v>384</v>
      </c>
      <c r="C123" s="119" t="s">
        <v>362</v>
      </c>
      <c r="D123" s="11" t="s">
        <v>579</v>
      </c>
      <c r="E123" s="6" t="s">
        <v>508</v>
      </c>
      <c r="F123" s="11" t="s">
        <v>890</v>
      </c>
      <c r="I123" s="121"/>
      <c r="J123" s="85"/>
      <c r="K123" s="85"/>
      <c r="L123" s="85"/>
      <c r="M123" s="52"/>
      <c r="P123" s="27"/>
      <c r="R123" s="10"/>
      <c r="S123" s="14"/>
      <c r="T123" s="14"/>
      <c r="U123" s="5"/>
      <c r="V123" s="5"/>
      <c r="W123" s="25"/>
      <c r="X123" s="5"/>
      <c r="Y123" s="25"/>
      <c r="Z123" s="5"/>
      <c r="AH123" s="6"/>
      <c r="AI123" s="37"/>
      <c r="AK123" s="44"/>
      <c r="AL123" s="65"/>
      <c r="AM123" s="71"/>
      <c r="AN123" s="9"/>
      <c r="AO123" s="9"/>
      <c r="AQ123" s="9"/>
      <c r="AR123" s="11"/>
      <c r="AS123" s="11"/>
      <c r="AY123" s="11"/>
      <c r="AZ123" s="11"/>
      <c r="BA123" s="11"/>
      <c r="BB123" s="72"/>
      <c r="BC123" s="72"/>
      <c r="BD123" s="72"/>
      <c r="BE123" s="79"/>
      <c r="BF123" s="79"/>
      <c r="BG123" s="51"/>
      <c r="BH123" s="51"/>
      <c r="BI123" s="51"/>
      <c r="BJ123" s="51"/>
      <c r="BK123" s="51"/>
      <c r="BL123" s="51"/>
      <c r="BM123" s="77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</row>
  </sheetData>
  <printOptions gridLines="1" horizontalCentered="1"/>
  <pageMargins left="0.25" right="0.25" top="1" bottom="0.5" header="0.5" footer="0.5"/>
  <pageSetup fitToHeight="6" fitToWidth="1" horizontalDpi="600" verticalDpi="600" orientation="landscape" scale="30" r:id="rId1"/>
  <headerFooter alignWithMargins="0">
    <oddHeader>&amp;L&amp;D&amp;C&amp;"Arial,Bold"&amp;14Check Writer Testing Status&amp;RPage: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Bowling</dc:creator>
  <cp:keywords/>
  <dc:description/>
  <cp:lastModifiedBy>mthomas</cp:lastModifiedBy>
  <cp:lastPrinted>1999-06-17T14:05:40Z</cp:lastPrinted>
  <dcterms:created xsi:type="dcterms:W3CDTF">1999-03-16T19:46:02Z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